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oniak~1.gov\appdata\local\temp\tm_temp\TM_4\"/>
    </mc:Choice>
  </mc:AlternateContent>
  <bookViews>
    <workbookView xWindow="0" yWindow="0" windowWidth="23040" windowHeight="9060"/>
  </bookViews>
  <sheets>
    <sheet name="Budget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2" l="1"/>
  <c r="C75" i="2" l="1"/>
  <c r="C7" i="2"/>
  <c r="C77" i="2" l="1"/>
  <c r="B77" i="2"/>
  <c r="B29" i="2"/>
  <c r="D51" i="2"/>
  <c r="B76" i="2"/>
  <c r="C76" i="2"/>
  <c r="D59" i="2" l="1"/>
  <c r="D73" i="2" l="1"/>
  <c r="D71" i="2"/>
  <c r="D69" i="2"/>
  <c r="D64" i="2"/>
  <c r="D56" i="2"/>
  <c r="D55" i="2"/>
  <c r="D54" i="2"/>
  <c r="D53" i="2"/>
  <c r="D52" i="2"/>
  <c r="D43" i="2"/>
  <c r="D40" i="2"/>
  <c r="D39" i="2"/>
  <c r="D38" i="2"/>
  <c r="D37" i="2"/>
  <c r="D34" i="2"/>
  <c r="D32" i="2"/>
  <c r="D30" i="2"/>
  <c r="D29" i="2"/>
  <c r="D28" i="2"/>
  <c r="D27" i="2"/>
  <c r="D26" i="2"/>
  <c r="D25" i="2"/>
  <c r="D24" i="2"/>
  <c r="D23" i="2"/>
  <c r="D20" i="2"/>
  <c r="D19" i="2"/>
  <c r="D18" i="2"/>
  <c r="D17" i="2"/>
  <c r="D16" i="2"/>
  <c r="D15" i="2"/>
  <c r="D14" i="2"/>
  <c r="D10" i="2"/>
  <c r="D7" i="2"/>
  <c r="D6" i="2"/>
  <c r="D77" i="2" l="1"/>
  <c r="D76" i="2"/>
  <c r="B75" i="2"/>
  <c r="D75" i="2" s="1"/>
</calcChain>
</file>

<file path=xl/sharedStrings.xml><?xml version="1.0" encoding="utf-8"?>
<sst xmlns="http://schemas.openxmlformats.org/spreadsheetml/2006/main" count="67" uniqueCount="61">
  <si>
    <t>Purpose/Conclusion:</t>
  </si>
  <si>
    <t>To document detailed audit budget.</t>
  </si>
  <si>
    <t>To monitor budget throughout the audit.</t>
  </si>
  <si>
    <t>Budget</t>
  </si>
  <si>
    <t>Used</t>
  </si>
  <si>
    <t>Left</t>
  </si>
  <si>
    <t>Audit Administration:</t>
  </si>
  <si>
    <t xml:space="preserve">AM Review - Joe </t>
  </si>
  <si>
    <t>AAM Review - Eileen</t>
  </si>
  <si>
    <t>Teammate Setup</t>
  </si>
  <si>
    <t>Planning:</t>
  </si>
  <si>
    <t>Accountability</t>
  </si>
  <si>
    <t>Engagement Letter</t>
  </si>
  <si>
    <t>Review Annual Report</t>
  </si>
  <si>
    <t>Understanding Entity &amp; Enviorment</t>
  </si>
  <si>
    <t>FS&amp;SA Audits Preformed by others</t>
  </si>
  <si>
    <t>Other Engagements &amp; FAWF</t>
  </si>
  <si>
    <t>Minutes</t>
  </si>
  <si>
    <t>Planning AP</t>
  </si>
  <si>
    <t>Financial Statements</t>
  </si>
  <si>
    <t>FS Audits Preformed by others</t>
  </si>
  <si>
    <t>Risk Assessment Inquiry</t>
  </si>
  <si>
    <t>Brainstorm, Audit Plan,  Entrance</t>
  </si>
  <si>
    <t>Perm File:</t>
  </si>
  <si>
    <t>Accountability:</t>
  </si>
  <si>
    <t>Financial Condition</t>
  </si>
  <si>
    <t>Concluding</t>
  </si>
  <si>
    <t>Changes to AC Audit Plan</t>
  </si>
  <si>
    <t>AC Summary &amp; Report</t>
  </si>
  <si>
    <t>AC Letter of Representation</t>
  </si>
  <si>
    <t>AC Exit Conference</t>
  </si>
  <si>
    <t>Financial Statements:</t>
  </si>
  <si>
    <t>Material Balances:</t>
  </si>
  <si>
    <t xml:space="preserve">Capital Assets+Depreciation </t>
  </si>
  <si>
    <t>Revenues</t>
  </si>
  <si>
    <t>Baseline Testing</t>
  </si>
  <si>
    <t>Review Presentation and Disclosure</t>
  </si>
  <si>
    <t>Sebsequent events</t>
  </si>
  <si>
    <t>Lidigation, Claims, &amp; Assessments</t>
  </si>
  <si>
    <t>Final Analytical Procedures</t>
  </si>
  <si>
    <t>Changes to FS Audit Plan</t>
  </si>
  <si>
    <t>Aggregation of Misstatements</t>
  </si>
  <si>
    <t>FS Summary &amp; Report</t>
  </si>
  <si>
    <t>FS Letter of Representation</t>
  </si>
  <si>
    <t>FS Exit Conference</t>
  </si>
  <si>
    <t>FS Quality Control Assuarance Certificaction</t>
  </si>
  <si>
    <t>Coaching Notes/Review</t>
  </si>
  <si>
    <t>Exit Meeting</t>
  </si>
  <si>
    <t>Wrap Up</t>
  </si>
  <si>
    <t>Total</t>
  </si>
  <si>
    <t xml:space="preserve">Cash and Investments </t>
  </si>
  <si>
    <t>FNCL Audit Total</t>
  </si>
  <si>
    <t>GENL Audit Total</t>
  </si>
  <si>
    <t>Material Compliance Requirements</t>
  </si>
  <si>
    <t>OPMA</t>
  </si>
  <si>
    <t>Reimbursements</t>
  </si>
  <si>
    <t>Credit Cards</t>
  </si>
  <si>
    <t>FS Prep Controls</t>
  </si>
  <si>
    <t>AC Quality Control Assuarance Certification</t>
  </si>
  <si>
    <t>Note* GENL Audit: Add 15 hrs for AAM and AM: 36+15=51</t>
  </si>
  <si>
    <t>AAM Review - Sophia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</si>
</sst>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color theme="1"/>
      <name val="Calibri"/>
      <family val="2"/>
      <scheme val="minor"/>
    </font>
    <font>
      <sz val="12"/>
      <color rgb="FFFF0000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1" applyFont="1"/>
    <xf numFmtId="0" fontId="6" fillId="2" borderId="1" xfId="1" applyFont="1" applyFill="1" applyBorder="1"/>
    <xf numFmtId="0" fontId="1" fillId="2" borderId="1" xfId="1" applyFont="1" applyFill="1" applyBorder="1"/>
    <xf numFmtId="0" fontId="6" fillId="0" borderId="1" xfId="1" applyFont="1" applyBorder="1" applyAlignment="1">
      <alignment horizontal="left" vertical="top"/>
    </xf>
    <xf numFmtId="0" fontId="5" fillId="0" borderId="1" xfId="1" applyFont="1" applyBorder="1"/>
    <xf numFmtId="0" fontId="5" fillId="0" borderId="1" xfId="1" applyFont="1" applyFill="1" applyBorder="1" applyAlignment="1">
      <alignment horizontal="left" vertical="top" indent="1"/>
    </xf>
    <xf numFmtId="0" fontId="5" fillId="0" borderId="1" xfId="1" applyFont="1" applyFill="1" applyBorder="1"/>
    <xf numFmtId="0" fontId="2" fillId="0" borderId="1" xfId="1" applyFont="1" applyBorder="1"/>
    <xf numFmtId="0" fontId="5" fillId="4" borderId="1" xfId="1" applyFont="1" applyFill="1" applyBorder="1" applyAlignment="1">
      <alignment horizontal="left" vertical="top"/>
    </xf>
    <xf numFmtId="0" fontId="5" fillId="4" borderId="1" xfId="1" applyFont="1" applyFill="1" applyBorder="1"/>
    <xf numFmtId="0" fontId="2" fillId="4" borderId="1" xfId="1" applyFont="1" applyFill="1" applyBorder="1"/>
    <xf numFmtId="0" fontId="5" fillId="0" borderId="1" xfId="1" applyFont="1" applyFill="1" applyBorder="1" applyAlignment="1">
      <alignment horizontal="left" vertical="top"/>
    </xf>
    <xf numFmtId="0" fontId="2" fillId="0" borderId="1" xfId="1" applyFont="1" applyFill="1" applyBorder="1"/>
    <xf numFmtId="0" fontId="0" fillId="0" borderId="0" xfId="0" applyFill="1"/>
    <xf numFmtId="0" fontId="6" fillId="0" borderId="1" xfId="1" applyFont="1" applyBorder="1" applyAlignment="1">
      <alignment horizontal="left" vertical="top" indent="1"/>
    </xf>
    <xf numFmtId="0" fontId="5" fillId="0" borderId="1" xfId="1" applyFont="1" applyBorder="1" applyAlignment="1">
      <alignment horizontal="left" vertical="top" indent="2"/>
    </xf>
    <xf numFmtId="0" fontId="5" fillId="0" borderId="1" xfId="1" applyFont="1" applyBorder="1" applyAlignment="1">
      <alignment horizontal="left" vertical="top" indent="1"/>
    </xf>
    <xf numFmtId="0" fontId="5" fillId="0" borderId="1" xfId="1" applyFont="1" applyBorder="1" applyAlignment="1">
      <alignment horizontal="right"/>
    </xf>
    <xf numFmtId="0" fontId="2" fillId="0" borderId="1" xfId="1" applyFont="1" applyBorder="1" applyAlignment="1">
      <alignment horizontal="right"/>
    </xf>
    <xf numFmtId="0" fontId="5" fillId="0" borderId="1" xfId="1" applyFont="1" applyFill="1" applyBorder="1" applyAlignment="1">
      <alignment horizontal="left" vertical="center" indent="2"/>
    </xf>
    <xf numFmtId="0" fontId="5" fillId="0" borderId="2" xfId="1" applyFont="1" applyFill="1" applyBorder="1" applyAlignment="1">
      <alignment horizontal="left" vertical="center" indent="2"/>
    </xf>
    <xf numFmtId="0" fontId="5" fillId="5" borderId="1" xfId="1" applyFont="1" applyFill="1" applyBorder="1" applyAlignment="1">
      <alignment horizontal="left" vertical="top"/>
    </xf>
    <xf numFmtId="0" fontId="5" fillId="5" borderId="1" xfId="1" applyFont="1" applyFill="1" applyBorder="1" applyAlignment="1">
      <alignment horizontal="right"/>
    </xf>
    <xf numFmtId="0" fontId="2" fillId="5" borderId="1" xfId="1" applyFont="1" applyFill="1" applyBorder="1" applyAlignment="1">
      <alignment horizontal="right"/>
    </xf>
    <xf numFmtId="164" fontId="6" fillId="0" borderId="1" xfId="1" applyNumberFormat="1" applyFont="1" applyBorder="1"/>
    <xf numFmtId="0" fontId="1" fillId="0" borderId="1" xfId="1" applyFont="1" applyBorder="1"/>
    <xf numFmtId="164" fontId="1" fillId="3" borderId="1" xfId="1" applyNumberFormat="1" applyFont="1" applyFill="1" applyBorder="1"/>
    <xf numFmtId="164" fontId="1" fillId="0" borderId="1" xfId="1" applyNumberFormat="1" applyFont="1" applyBorder="1"/>
    <xf numFmtId="0" fontId="0" fillId="0" borderId="1" xfId="0" applyBorder="1"/>
    <xf numFmtId="0" fontId="6" fillId="5" borderId="1" xfId="1" applyFont="1" applyFill="1" applyBorder="1" applyAlignment="1">
      <alignment horizontal="left" vertical="top"/>
    </xf>
    <xf numFmtId="0" fontId="6" fillId="0" borderId="1" xfId="1" applyFont="1" applyFill="1" applyBorder="1" applyAlignment="1">
      <alignment horizontal="left" vertical="top"/>
    </xf>
    <xf numFmtId="0" fontId="7" fillId="0" borderId="0" xfId="0" applyFont="1"/>
    <xf numFmtId="0" fontId="8" fillId="0" borderId="1" xfId="1" applyFont="1" applyFill="1" applyBorder="1" applyAlignment="1">
      <alignment horizontal="right"/>
    </xf>
    <xf numFmtId="0" fontId="5" fillId="0" borderId="1" xfId="1" applyFont="1" applyFill="1" applyBorder="1" applyAlignment="1">
      <alignment horizontal="right"/>
    </xf>
    <xf numFmtId="0" fontId="2" fillId="0" borderId="1" xfId="1" applyFont="1" applyFill="1" applyBorder="1" applyAlignment="1">
      <alignment horizontal="right"/>
    </xf>
    <xf numFmtId="0" fontId="5" fillId="0" borderId="1" xfId="1" applyFont="1" applyFill="1" applyBorder="1" applyAlignment="1">
      <alignment horizontal="left" vertical="top" indent="2"/>
    </xf>
    <xf numFmtId="0" fontId="10" fillId="0" borderId="1" xfId="1" applyFont="1" applyBorder="1" applyAlignment="1">
      <alignment horizontal="left" vertical="top" indent="1"/>
    </xf>
    <xf numFmtId="0" fontId="1" fillId="3" borderId="1" xfId="1" applyFont="1" applyFill="1" applyBorder="1"/>
    <xf numFmtId="0" fontId="6" fillId="3" borderId="1" xfId="1" applyFont="1" applyFill="1" applyBorder="1"/>
    <xf numFmtId="164" fontId="1" fillId="4" borderId="1" xfId="1" applyNumberFormat="1" applyFont="1" applyFill="1" applyBorder="1"/>
    <xf numFmtId="164" fontId="9" fillId="0" borderId="1" xfId="1" applyNumberFormat="1" applyFont="1" applyFill="1" applyBorder="1"/>
    <xf numFmtId="0" fontId="5" fillId="0" borderId="1" xfId="1" applyFont="1" applyFill="1" applyBorder="1" applyAlignment="1">
      <alignment horizontal="right" vertical="center"/>
    </xf>
    <xf numFmtId="0" fontId="2" fillId="0" borderId="1" xfId="1" applyFont="1" applyFill="1" applyBorder="1" applyAlignment="1">
      <alignment horizontal="right" vertical="center"/>
    </xf>
    <xf numFmtId="164" fontId="1" fillId="0" borderId="1" xfId="1" applyNumberFormat="1" applyFont="1" applyFill="1" applyBorder="1" applyAlignment="1">
      <alignment horizontal="right" vertical="center"/>
    </xf>
    <xf numFmtId="164" fontId="1" fillId="0" borderId="1" xfId="1" applyNumberFormat="1" applyFont="1" applyFill="1" applyBorder="1"/>
    <xf numFmtId="164" fontId="1" fillId="0" borderId="1" xfId="1" applyNumberFormat="1" applyFont="1" applyFill="1" applyBorder="1" applyAlignment="1">
      <alignment horizontal="right"/>
    </xf>
    <xf numFmtId="164" fontId="1" fillId="5" borderId="1" xfId="1" applyNumberFormat="1" applyFont="1" applyFill="1" applyBorder="1" applyAlignment="1">
      <alignment horizontal="right"/>
    </xf>
    <xf numFmtId="164" fontId="5" fillId="0" borderId="1" xfId="1" applyNumberFormat="1" applyFont="1" applyFill="1" applyBorder="1"/>
    <xf numFmtId="0" fontId="5" fillId="0" borderId="1" xfId="1" applyFont="1" applyBorder="1" applyAlignment="1">
      <alignment horizontal="right" vertical="center"/>
    </xf>
    <xf numFmtId="0" fontId="2" fillId="0" borderId="1" xfId="1" applyFont="1" applyBorder="1" applyAlignment="1">
      <alignment horizontal="right" vertical="center"/>
    </xf>
    <xf numFmtId="164" fontId="1" fillId="3" borderId="1" xfId="1" applyNumberFormat="1" applyFont="1" applyFill="1" applyBorder="1" applyAlignment="1">
      <alignment horizontal="right" vertical="center"/>
    </xf>
    <xf numFmtId="0" fontId="5" fillId="0" borderId="1" xfId="1" applyFont="1" applyBorder="1" applyAlignment="1">
      <alignment horizontal="right" vertical="center" wrapText="1"/>
    </xf>
    <xf numFmtId="164" fontId="1" fillId="3" borderId="1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8"/>
  <sheetViews>
    <sheetView tabSelected="1" workbookViewId="0">
      <selection activeCell="J7" sqref="J7"/>
    </sheetView>
  </sheetViews>
  <sheetFormatPr defaultRowHeight="15" x14ac:dyDescent="0.25"/>
  <cols>
    <col min="1" max="1" width="48.28515625" bestFit="1" customWidth="1"/>
    <col min="2" max="2" width="15.7109375" customWidth="1"/>
    <col min="3" max="3" width="12.28515625" customWidth="1"/>
    <col min="4" max="4" width="7" bestFit="1" customWidth="1"/>
  </cols>
  <sheetData>
    <row r="1" spans="1:4" ht="15.75" x14ac:dyDescent="0.25">
      <c r="A1" s="1" t="s">
        <v>0</v>
      </c>
      <c r="B1" s="2" t="s">
        <v>1</v>
      </c>
      <c r="C1" s="2"/>
      <c r="D1" s="2"/>
    </row>
    <row r="2" spans="1:4" ht="15.75" x14ac:dyDescent="0.25">
      <c r="A2" s="1"/>
      <c r="B2" s="2" t="s">
        <v>2</v>
      </c>
      <c r="C2" s="2"/>
      <c r="D2" s="2"/>
    </row>
    <row r="3" spans="1:4" ht="15.75" x14ac:dyDescent="0.25">
      <c r="A3" s="3"/>
      <c r="B3" s="3"/>
      <c r="C3" s="3"/>
      <c r="D3" s="3"/>
    </row>
    <row r="4" spans="1:4" ht="15.75" x14ac:dyDescent="0.25">
      <c r="A4" s="4"/>
      <c r="B4" s="5" t="s">
        <v>3</v>
      </c>
      <c r="C4" s="6" t="s">
        <v>4</v>
      </c>
      <c r="D4" s="41" t="s">
        <v>5</v>
      </c>
    </row>
    <row r="5" spans="1:4" ht="15.75" x14ac:dyDescent="0.25">
      <c r="A5" s="7" t="s">
        <v>6</v>
      </c>
      <c r="B5" s="8"/>
      <c r="C5" s="8"/>
      <c r="D5" s="42"/>
    </row>
    <row r="6" spans="1:4" ht="15.75" x14ac:dyDescent="0.25">
      <c r="A6" s="9" t="s">
        <v>7</v>
      </c>
      <c r="B6" s="10">
        <v>2</v>
      </c>
      <c r="C6" s="11"/>
      <c r="D6" s="30">
        <f>B6-C6</f>
        <v>2</v>
      </c>
    </row>
    <row r="7" spans="1:4" ht="15.75" x14ac:dyDescent="0.25">
      <c r="A7" s="9" t="s">
        <v>8</v>
      </c>
      <c r="B7" s="10">
        <v>13</v>
      </c>
      <c r="C7" s="11">
        <f>1+1.5+2</f>
        <v>4.5</v>
      </c>
      <c r="D7" s="30">
        <f>B7-C7</f>
        <v>8.5</v>
      </c>
    </row>
    <row r="8" spans="1:4" ht="15.75" x14ac:dyDescent="0.25">
      <c r="A8" s="9" t="s">
        <v>60</v>
      </c>
      <c r="B8" s="51"/>
      <c r="C8" s="11">
        <v>3.5</v>
      </c>
      <c r="D8" s="30">
        <f>B8-C8</f>
        <v>-3.5</v>
      </c>
    </row>
    <row r="9" spans="1:4" ht="15.75" x14ac:dyDescent="0.25">
      <c r="A9" s="12"/>
      <c r="B9" s="13"/>
      <c r="C9" s="14"/>
      <c r="D9" s="43"/>
    </row>
    <row r="10" spans="1:4" s="17" customFormat="1" ht="15.75" x14ac:dyDescent="0.25">
      <c r="A10" s="15" t="s">
        <v>9</v>
      </c>
      <c r="B10" s="8">
        <v>1.5</v>
      </c>
      <c r="C10" s="16">
        <v>1.5</v>
      </c>
      <c r="D10" s="30">
        <f>B10-C10</f>
        <v>0</v>
      </c>
    </row>
    <row r="11" spans="1:4" ht="15.75" x14ac:dyDescent="0.25">
      <c r="A11" s="12"/>
      <c r="B11" s="13"/>
      <c r="C11" s="14"/>
      <c r="D11" s="43"/>
    </row>
    <row r="12" spans="1:4" ht="15.75" x14ac:dyDescent="0.25">
      <c r="A12" s="7" t="s">
        <v>10</v>
      </c>
      <c r="B12" s="8"/>
      <c r="C12" s="11"/>
      <c r="D12" s="31"/>
    </row>
    <row r="13" spans="1:4" ht="15.75" x14ac:dyDescent="0.25">
      <c r="A13" s="18" t="s">
        <v>11</v>
      </c>
      <c r="B13" s="8"/>
      <c r="C13" s="11"/>
      <c r="D13" s="30"/>
    </row>
    <row r="14" spans="1:4" ht="15.75" x14ac:dyDescent="0.25">
      <c r="A14" s="19" t="s">
        <v>12</v>
      </c>
      <c r="B14" s="8">
        <v>1</v>
      </c>
      <c r="C14" s="16">
        <v>1</v>
      </c>
      <c r="D14" s="30">
        <f t="shared" ref="D14:D20" si="0">B14-C14</f>
        <v>0</v>
      </c>
    </row>
    <row r="15" spans="1:4" ht="15.75" x14ac:dyDescent="0.25">
      <c r="A15" s="19" t="s">
        <v>13</v>
      </c>
      <c r="B15" s="8">
        <v>0.3</v>
      </c>
      <c r="C15" s="16">
        <v>0.3</v>
      </c>
      <c r="D15" s="30">
        <f t="shared" si="0"/>
        <v>0</v>
      </c>
    </row>
    <row r="16" spans="1:4" ht="15.75" x14ac:dyDescent="0.25">
      <c r="A16" s="19" t="s">
        <v>14</v>
      </c>
      <c r="B16" s="8">
        <v>4</v>
      </c>
      <c r="C16" s="16">
        <v>4</v>
      </c>
      <c r="D16" s="30">
        <f t="shared" si="0"/>
        <v>0</v>
      </c>
    </row>
    <row r="17" spans="1:4" ht="15.75" x14ac:dyDescent="0.25">
      <c r="A17" s="19" t="s">
        <v>15</v>
      </c>
      <c r="B17" s="8">
        <v>0.2</v>
      </c>
      <c r="C17" s="16">
        <v>0.2</v>
      </c>
      <c r="D17" s="30">
        <f t="shared" si="0"/>
        <v>0</v>
      </c>
    </row>
    <row r="18" spans="1:4" ht="15.75" x14ac:dyDescent="0.25">
      <c r="A18" s="19" t="s">
        <v>16</v>
      </c>
      <c r="B18" s="8">
        <v>1</v>
      </c>
      <c r="C18" s="16">
        <v>1</v>
      </c>
      <c r="D18" s="30">
        <f t="shared" si="0"/>
        <v>0</v>
      </c>
    </row>
    <row r="19" spans="1:4" ht="15.75" x14ac:dyDescent="0.25">
      <c r="A19" s="19" t="s">
        <v>17</v>
      </c>
      <c r="B19" s="8">
        <v>5</v>
      </c>
      <c r="C19" s="16">
        <v>5</v>
      </c>
      <c r="D19" s="30">
        <f t="shared" si="0"/>
        <v>0</v>
      </c>
    </row>
    <row r="20" spans="1:4" ht="15.75" x14ac:dyDescent="0.25">
      <c r="A20" s="19" t="s">
        <v>18</v>
      </c>
      <c r="B20" s="8">
        <v>2</v>
      </c>
      <c r="C20" s="16">
        <v>2</v>
      </c>
      <c r="D20" s="30">
        <f t="shared" si="0"/>
        <v>0</v>
      </c>
    </row>
    <row r="21" spans="1:4" ht="15.75" x14ac:dyDescent="0.25">
      <c r="A21" s="20"/>
      <c r="B21" s="8"/>
      <c r="C21" s="16"/>
      <c r="D21" s="30"/>
    </row>
    <row r="22" spans="1:4" ht="15.75" x14ac:dyDescent="0.25">
      <c r="A22" s="18" t="s">
        <v>19</v>
      </c>
      <c r="B22" s="8"/>
      <c r="C22" s="16"/>
      <c r="D22" s="30"/>
    </row>
    <row r="23" spans="1:4" ht="15.75" x14ac:dyDescent="0.25">
      <c r="A23" s="19" t="s">
        <v>12</v>
      </c>
      <c r="B23" s="8">
        <v>1</v>
      </c>
      <c r="C23" s="16">
        <v>1</v>
      </c>
      <c r="D23" s="30">
        <f t="shared" ref="D23:D30" si="1">B23-C23</f>
        <v>0</v>
      </c>
    </row>
    <row r="24" spans="1:4" ht="15.75" x14ac:dyDescent="0.25">
      <c r="A24" s="19" t="s">
        <v>14</v>
      </c>
      <c r="B24" s="8">
        <v>1</v>
      </c>
      <c r="C24" s="16">
        <v>1</v>
      </c>
      <c r="D24" s="30">
        <f t="shared" si="1"/>
        <v>0</v>
      </c>
    </row>
    <row r="25" spans="1:4" ht="15.75" x14ac:dyDescent="0.25">
      <c r="A25" s="19" t="s">
        <v>20</v>
      </c>
      <c r="B25" s="8">
        <v>0</v>
      </c>
      <c r="C25" s="16">
        <v>0</v>
      </c>
      <c r="D25" s="30">
        <f t="shared" si="1"/>
        <v>0</v>
      </c>
    </row>
    <row r="26" spans="1:4" ht="15.75" x14ac:dyDescent="0.25">
      <c r="A26" s="19" t="s">
        <v>16</v>
      </c>
      <c r="B26" s="8">
        <v>1.5</v>
      </c>
      <c r="C26" s="16">
        <v>1.5</v>
      </c>
      <c r="D26" s="30">
        <f t="shared" si="1"/>
        <v>0</v>
      </c>
    </row>
    <row r="27" spans="1:4" ht="15.75" x14ac:dyDescent="0.25">
      <c r="A27" s="19" t="s">
        <v>17</v>
      </c>
      <c r="B27" s="8">
        <v>1</v>
      </c>
      <c r="C27" s="16">
        <v>1</v>
      </c>
      <c r="D27" s="30">
        <f t="shared" si="1"/>
        <v>0</v>
      </c>
    </row>
    <row r="28" spans="1:4" ht="15.75" x14ac:dyDescent="0.25">
      <c r="A28" s="19" t="s">
        <v>53</v>
      </c>
      <c r="B28" s="8">
        <v>2.5</v>
      </c>
      <c r="C28" s="16">
        <v>2.5</v>
      </c>
      <c r="D28" s="30">
        <f t="shared" si="1"/>
        <v>0</v>
      </c>
    </row>
    <row r="29" spans="1:4" ht="15.75" x14ac:dyDescent="0.25">
      <c r="A29" s="19" t="s">
        <v>18</v>
      </c>
      <c r="B29" s="8">
        <f>2.5+1.5</f>
        <v>4</v>
      </c>
      <c r="C29" s="16">
        <v>4</v>
      </c>
      <c r="D29" s="30">
        <f t="shared" si="1"/>
        <v>0</v>
      </c>
    </row>
    <row r="30" spans="1:4" ht="15.75" x14ac:dyDescent="0.25">
      <c r="A30" s="19" t="s">
        <v>21</v>
      </c>
      <c r="B30" s="8">
        <v>3.5</v>
      </c>
      <c r="C30" s="16">
        <v>3.5</v>
      </c>
      <c r="D30" s="30">
        <f t="shared" si="1"/>
        <v>0</v>
      </c>
    </row>
    <row r="31" spans="1:4" ht="15.75" x14ac:dyDescent="0.25">
      <c r="A31" s="19"/>
      <c r="B31" s="8"/>
      <c r="C31" s="16"/>
      <c r="D31" s="30"/>
    </row>
    <row r="32" spans="1:4" ht="15.75" x14ac:dyDescent="0.25">
      <c r="A32" s="18" t="s">
        <v>22</v>
      </c>
      <c r="B32" s="8">
        <v>7</v>
      </c>
      <c r="C32" s="16">
        <v>7</v>
      </c>
      <c r="D32" s="30">
        <f>B32-C32</f>
        <v>0</v>
      </c>
    </row>
    <row r="33" spans="1:4" ht="15.75" x14ac:dyDescent="0.25">
      <c r="A33" s="12"/>
      <c r="B33" s="13"/>
      <c r="C33" s="14"/>
      <c r="D33" s="43"/>
    </row>
    <row r="34" spans="1:4" ht="15.75" x14ac:dyDescent="0.25">
      <c r="A34" s="7" t="s">
        <v>23</v>
      </c>
      <c r="B34" s="8">
        <v>5</v>
      </c>
      <c r="C34" s="11">
        <v>5</v>
      </c>
      <c r="D34" s="30">
        <f>B34-C34</f>
        <v>0</v>
      </c>
    </row>
    <row r="35" spans="1:4" ht="15.75" x14ac:dyDescent="0.25">
      <c r="A35" s="12"/>
      <c r="B35" s="13"/>
      <c r="C35" s="14"/>
      <c r="D35" s="43"/>
    </row>
    <row r="36" spans="1:4" ht="15.75" x14ac:dyDescent="0.25">
      <c r="A36" s="7" t="s">
        <v>24</v>
      </c>
      <c r="B36" s="36"/>
      <c r="C36" s="36"/>
      <c r="D36" s="44"/>
    </row>
    <row r="37" spans="1:4" ht="15.75" x14ac:dyDescent="0.25">
      <c r="A37" s="20" t="s">
        <v>25</v>
      </c>
      <c r="B37" s="21">
        <v>2</v>
      </c>
      <c r="C37" s="11">
        <v>2</v>
      </c>
      <c r="D37" s="30">
        <f>B37-C37</f>
        <v>0</v>
      </c>
    </row>
    <row r="38" spans="1:4" ht="15.75" x14ac:dyDescent="0.25">
      <c r="A38" s="20" t="s">
        <v>54</v>
      </c>
      <c r="B38" s="21">
        <v>1</v>
      </c>
      <c r="C38" s="11">
        <v>1</v>
      </c>
      <c r="D38" s="30">
        <f>B38-C38</f>
        <v>0</v>
      </c>
    </row>
    <row r="39" spans="1:4" ht="15.75" x14ac:dyDescent="0.25">
      <c r="A39" s="9" t="s">
        <v>55</v>
      </c>
      <c r="B39" s="21">
        <v>5</v>
      </c>
      <c r="C39" s="11">
        <v>5</v>
      </c>
      <c r="D39" s="30">
        <f>B39-C39</f>
        <v>0</v>
      </c>
    </row>
    <row r="40" spans="1:4" ht="15.75" x14ac:dyDescent="0.25">
      <c r="A40" s="9" t="s">
        <v>56</v>
      </c>
      <c r="B40" s="21">
        <v>5</v>
      </c>
      <c r="C40" s="11">
        <v>5</v>
      </c>
      <c r="D40" s="30">
        <f>B40-C40</f>
        <v>0</v>
      </c>
    </row>
    <row r="41" spans="1:4" ht="15.75" x14ac:dyDescent="0.25">
      <c r="A41" s="9"/>
      <c r="B41" s="21"/>
      <c r="C41" s="11"/>
      <c r="D41" s="30"/>
    </row>
    <row r="42" spans="1:4" ht="15.75" x14ac:dyDescent="0.25">
      <c r="A42" s="7" t="s">
        <v>26</v>
      </c>
      <c r="B42" s="21"/>
      <c r="C42" s="11"/>
      <c r="D42" s="30"/>
    </row>
    <row r="43" spans="1:4" x14ac:dyDescent="0.25">
      <c r="A43" s="20" t="s">
        <v>27</v>
      </c>
      <c r="B43" s="52">
        <v>1</v>
      </c>
      <c r="C43" s="53">
        <v>1</v>
      </c>
      <c r="D43" s="54">
        <f>B43-C43</f>
        <v>0</v>
      </c>
    </row>
    <row r="44" spans="1:4" x14ac:dyDescent="0.25">
      <c r="A44" s="20" t="s">
        <v>28</v>
      </c>
      <c r="B44" s="52"/>
      <c r="C44" s="53"/>
      <c r="D44" s="54"/>
    </row>
    <row r="45" spans="1:4" x14ac:dyDescent="0.25">
      <c r="A45" s="20" t="s">
        <v>29</v>
      </c>
      <c r="B45" s="52"/>
      <c r="C45" s="53"/>
      <c r="D45" s="54"/>
    </row>
    <row r="46" spans="1:4" x14ac:dyDescent="0.25">
      <c r="A46" s="20" t="s">
        <v>30</v>
      </c>
      <c r="B46" s="52"/>
      <c r="C46" s="53"/>
      <c r="D46" s="54"/>
    </row>
    <row r="47" spans="1:4" x14ac:dyDescent="0.25">
      <c r="A47" s="20" t="s">
        <v>58</v>
      </c>
      <c r="B47" s="52"/>
      <c r="C47" s="53"/>
      <c r="D47" s="54"/>
    </row>
    <row r="48" spans="1:4" ht="15.75" x14ac:dyDescent="0.25">
      <c r="A48" s="20"/>
      <c r="B48" s="45"/>
      <c r="C48" s="46"/>
      <c r="D48" s="47"/>
    </row>
    <row r="49" spans="1:4" ht="15.75" x14ac:dyDescent="0.25">
      <c r="A49" s="7" t="s">
        <v>31</v>
      </c>
      <c r="B49" s="37"/>
      <c r="C49" s="38"/>
      <c r="D49" s="48"/>
    </row>
    <row r="50" spans="1:4" ht="15.75" x14ac:dyDescent="0.25">
      <c r="A50" s="40" t="s">
        <v>32</v>
      </c>
      <c r="B50" s="37"/>
      <c r="C50" s="38"/>
      <c r="D50" s="48"/>
    </row>
    <row r="51" spans="1:4" ht="15.75" x14ac:dyDescent="0.25">
      <c r="A51" s="19" t="s">
        <v>57</v>
      </c>
      <c r="B51" s="21">
        <v>1</v>
      </c>
      <c r="C51" s="22">
        <v>1</v>
      </c>
      <c r="D51" s="30">
        <f t="shared" ref="D51:D56" si="2">B51-C51</f>
        <v>0</v>
      </c>
    </row>
    <row r="52" spans="1:4" ht="15.75" x14ac:dyDescent="0.25">
      <c r="A52" s="23" t="s">
        <v>50</v>
      </c>
      <c r="B52" s="32">
        <v>2</v>
      </c>
      <c r="C52" s="16">
        <v>2</v>
      </c>
      <c r="D52" s="30">
        <f t="shared" si="2"/>
        <v>0</v>
      </c>
    </row>
    <row r="53" spans="1:4" ht="15.75" x14ac:dyDescent="0.25">
      <c r="A53" s="23" t="s">
        <v>33</v>
      </c>
      <c r="B53" s="32">
        <v>6</v>
      </c>
      <c r="C53" s="16">
        <v>6</v>
      </c>
      <c r="D53" s="30">
        <f t="shared" si="2"/>
        <v>0</v>
      </c>
    </row>
    <row r="54" spans="1:4" ht="15.75" x14ac:dyDescent="0.25">
      <c r="A54" s="23" t="s">
        <v>34</v>
      </c>
      <c r="B54" s="32">
        <v>6</v>
      </c>
      <c r="C54" s="16">
        <v>6</v>
      </c>
      <c r="D54" s="30">
        <f t="shared" si="2"/>
        <v>0</v>
      </c>
    </row>
    <row r="55" spans="1:4" ht="15.75" x14ac:dyDescent="0.25">
      <c r="A55" s="24" t="s">
        <v>35</v>
      </c>
      <c r="B55" s="32">
        <v>0.5</v>
      </c>
      <c r="C55" s="16">
        <v>0.5</v>
      </c>
      <c r="D55" s="30">
        <f t="shared" si="2"/>
        <v>0</v>
      </c>
    </row>
    <row r="56" spans="1:4" ht="15.75" x14ac:dyDescent="0.25">
      <c r="A56" s="19" t="s">
        <v>36</v>
      </c>
      <c r="B56" s="32">
        <v>8</v>
      </c>
      <c r="C56" s="11">
        <v>8</v>
      </c>
      <c r="D56" s="30">
        <f t="shared" si="2"/>
        <v>0</v>
      </c>
    </row>
    <row r="57" spans="1:4" ht="15.75" x14ac:dyDescent="0.25">
      <c r="A57" s="39"/>
      <c r="B57" s="37"/>
      <c r="C57" s="38"/>
      <c r="D57" s="49"/>
    </row>
    <row r="58" spans="1:4" ht="15.75" x14ac:dyDescent="0.25">
      <c r="A58" s="34" t="s">
        <v>26</v>
      </c>
      <c r="B58" s="37"/>
      <c r="C58" s="38"/>
      <c r="D58" s="49"/>
    </row>
    <row r="59" spans="1:4" ht="15" customHeight="1" x14ac:dyDescent="0.25">
      <c r="A59" s="20" t="s">
        <v>37</v>
      </c>
      <c r="B59" s="55">
        <v>1</v>
      </c>
      <c r="C59" s="57">
        <v>1</v>
      </c>
      <c r="D59" s="56">
        <f>B59-C59</f>
        <v>0</v>
      </c>
    </row>
    <row r="60" spans="1:4" ht="15" customHeight="1" x14ac:dyDescent="0.25">
      <c r="A60" s="20" t="s">
        <v>38</v>
      </c>
      <c r="B60" s="55"/>
      <c r="C60" s="57"/>
      <c r="D60" s="56"/>
    </row>
    <row r="61" spans="1:4" ht="15.6" customHeight="1" x14ac:dyDescent="0.25">
      <c r="A61" s="20" t="s">
        <v>39</v>
      </c>
      <c r="B61" s="55"/>
      <c r="C61" s="57"/>
      <c r="D61" s="56"/>
    </row>
    <row r="62" spans="1:4" ht="15" customHeight="1" x14ac:dyDescent="0.25">
      <c r="A62" s="20" t="s">
        <v>40</v>
      </c>
      <c r="B62" s="55"/>
      <c r="C62" s="57"/>
      <c r="D62" s="56"/>
    </row>
    <row r="63" spans="1:4" ht="15" customHeight="1" x14ac:dyDescent="0.25">
      <c r="A63" s="20" t="s">
        <v>41</v>
      </c>
      <c r="B63" s="55"/>
      <c r="C63" s="57"/>
      <c r="D63" s="56"/>
    </row>
    <row r="64" spans="1:4" x14ac:dyDescent="0.25">
      <c r="A64" s="20" t="s">
        <v>42</v>
      </c>
      <c r="B64" s="52">
        <v>1</v>
      </c>
      <c r="C64" s="53">
        <v>1</v>
      </c>
      <c r="D64" s="54">
        <f>B64-C64</f>
        <v>0</v>
      </c>
    </row>
    <row r="65" spans="1:4" x14ac:dyDescent="0.25">
      <c r="A65" s="20" t="s">
        <v>43</v>
      </c>
      <c r="B65" s="52"/>
      <c r="C65" s="53"/>
      <c r="D65" s="54"/>
    </row>
    <row r="66" spans="1:4" x14ac:dyDescent="0.25">
      <c r="A66" s="20" t="s">
        <v>44</v>
      </c>
      <c r="B66" s="52"/>
      <c r="C66" s="53"/>
      <c r="D66" s="54"/>
    </row>
    <row r="67" spans="1:4" x14ac:dyDescent="0.25">
      <c r="A67" s="20" t="s">
        <v>45</v>
      </c>
      <c r="B67" s="52"/>
      <c r="C67" s="53"/>
      <c r="D67" s="54"/>
    </row>
    <row r="68" spans="1:4" ht="15.75" x14ac:dyDescent="0.25">
      <c r="A68" s="25"/>
      <c r="B68" s="26"/>
      <c r="C68" s="27"/>
      <c r="D68" s="50"/>
    </row>
    <row r="69" spans="1:4" ht="15.75" x14ac:dyDescent="0.25">
      <c r="A69" s="7" t="s">
        <v>46</v>
      </c>
      <c r="B69" s="21">
        <v>1</v>
      </c>
      <c r="C69" s="11">
        <v>1</v>
      </c>
      <c r="D69" s="30">
        <f>B69-C69</f>
        <v>0</v>
      </c>
    </row>
    <row r="70" spans="1:4" ht="15.75" x14ac:dyDescent="0.25">
      <c r="A70" s="12"/>
      <c r="B70" s="13"/>
      <c r="C70" s="14"/>
      <c r="D70" s="43"/>
    </row>
    <row r="71" spans="1:4" ht="15.75" x14ac:dyDescent="0.25">
      <c r="A71" s="7" t="s">
        <v>47</v>
      </c>
      <c r="B71" s="21">
        <v>1</v>
      </c>
      <c r="C71" s="11"/>
      <c r="D71" s="30">
        <f>B71-C71</f>
        <v>1</v>
      </c>
    </row>
    <row r="72" spans="1:4" ht="15.75" x14ac:dyDescent="0.25">
      <c r="A72" s="25"/>
      <c r="B72" s="26"/>
      <c r="C72" s="27"/>
      <c r="D72" s="50"/>
    </row>
    <row r="73" spans="1:4" ht="15.75" x14ac:dyDescent="0.25">
      <c r="A73" s="7" t="s">
        <v>48</v>
      </c>
      <c r="B73" s="21">
        <v>2</v>
      </c>
      <c r="C73" s="11">
        <v>2</v>
      </c>
      <c r="D73" s="30">
        <f>B73-C73</f>
        <v>0</v>
      </c>
    </row>
    <row r="74" spans="1:4" ht="15.75" x14ac:dyDescent="0.25">
      <c r="A74" s="25"/>
      <c r="B74" s="26"/>
      <c r="C74" s="27"/>
      <c r="D74" s="50"/>
    </row>
    <row r="75" spans="1:4" ht="15.75" x14ac:dyDescent="0.25">
      <c r="A75" s="7" t="s">
        <v>49</v>
      </c>
      <c r="B75" s="28">
        <f>SUM(B6:B74)</f>
        <v>100</v>
      </c>
      <c r="C75" s="29">
        <f>SUM(C5:C74)</f>
        <v>92</v>
      </c>
      <c r="D75" s="30">
        <f>B75-C75</f>
        <v>8</v>
      </c>
    </row>
    <row r="76" spans="1:4" ht="15.75" x14ac:dyDescent="0.25">
      <c r="A76" s="33" t="s">
        <v>51</v>
      </c>
      <c r="B76" s="32">
        <f>SUM((B59,B64,B69,B71,B73,B51:B56,B23:B30,B10), (B32/2))</f>
        <v>49</v>
      </c>
      <c r="C76" s="32">
        <f>SUM((C59,C64,C69,C71,C73,C51:C56,C23:C30,C10), (C32/2))</f>
        <v>48</v>
      </c>
      <c r="D76" s="32">
        <f>SUM((D59,D64,D69,D71,D73,D51:D56,D23:D30,D10), (D32/2))</f>
        <v>1</v>
      </c>
    </row>
    <row r="77" spans="1:4" ht="15.75" x14ac:dyDescent="0.25">
      <c r="A77" s="34" t="s">
        <v>52</v>
      </c>
      <c r="B77" s="32">
        <f>SUM((B32/2),B34,B37:B40,B43,B14:B20)</f>
        <v>36</v>
      </c>
      <c r="C77" s="32">
        <f>SUM((C32/2),C34,C37:C40,C43,C14:C20,)</f>
        <v>36</v>
      </c>
      <c r="D77" s="32">
        <f>SUM((D32/2),D34,D37:D40,D43,D14:D20)</f>
        <v>0</v>
      </c>
    </row>
    <row r="78" spans="1:4" x14ac:dyDescent="0.25">
      <c r="A78" s="35" t="s">
        <v>59</v>
      </c>
    </row>
  </sheetData>
  <mergeCells count="9">
    <mergeCell ref="B43:B47"/>
    <mergeCell ref="C43:C47"/>
    <mergeCell ref="D43:D47"/>
    <mergeCell ref="B64:B67"/>
    <mergeCell ref="C64:C67"/>
    <mergeCell ref="D64:D67"/>
    <mergeCell ref="B59:B63"/>
    <mergeCell ref="D59:D63"/>
    <mergeCell ref="C59:C63"/>
  </mergeCells>
  <pageMargins left="0.7" right="0.7" top="0.75" bottom="0.75" header="0.3" footer="0.3"/>
  <pageSetup orientation="portrait" r:id="rId1"/>
  <ignoredErrors>
    <ignoredError sqref="C77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E7E6BF954A134FAB598AE579F26164" ma:contentTypeVersion="13" ma:contentTypeDescription="Create a new document." ma:contentTypeScope="" ma:versionID="c195a124c50cc04755712add1efd8ad5">
  <xsd:schema xmlns:xsd="http://www.w3.org/2001/XMLSchema" xmlns:xs="http://www.w3.org/2001/XMLSchema" xmlns:p="http://schemas.microsoft.com/office/2006/metadata/properties" xmlns:ns1="http://schemas.microsoft.com/sharepoint/v3" xmlns:ns3="dcbb0dc0-87b5-43ec-a7a1-5fc0ed388e7e" xmlns:ns4="ad30fa62-d31d-47c5-b5c9-bd720f3f3141" targetNamespace="http://schemas.microsoft.com/office/2006/metadata/properties" ma:root="true" ma:fieldsID="fbdb703c518b00dee7aff30e12ebf972" ns1:_="" ns3:_="" ns4:_="">
    <xsd:import namespace="http://schemas.microsoft.com/sharepoint/v3"/>
    <xsd:import namespace="dcbb0dc0-87b5-43ec-a7a1-5fc0ed388e7e"/>
    <xsd:import namespace="ad30fa62-d31d-47c5-b5c9-bd720f3f31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1:_ip_UnifiedCompliancePolicyProperties" minOccurs="0"/>
                <xsd:element ref="ns1:_ip_UnifiedCompliancePolicyUIAction" minOccurs="0"/>
                <xsd:element ref="ns4:MediaServiceDateTaken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bb0dc0-87b5-43ec-a7a1-5fc0ed388e7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30fa62-d31d-47c5-b5c9-bd720f3f31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FB0BBC2B-852D-43B5-915B-1962EFCB165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A5260FF-A1FB-4D7D-97E1-B65E05C053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cbb0dc0-87b5-43ec-a7a1-5fc0ed388e7e"/>
    <ds:schemaRef ds:uri="ad30fa62-d31d-47c5-b5c9-bd720f3f31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ADE75A-16B9-4014-B956-3DB811340BDD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ad30fa62-d31d-47c5-b5c9-bd720f3f3141"/>
    <ds:schemaRef ds:uri="dcbb0dc0-87b5-43ec-a7a1-5fc0ed388e7e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</vt:lpstr>
    </vt:vector>
  </TitlesOfParts>
  <Company>WA State Auditor's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Khokhar, Sonia (SAO)</dc:creator>
  <cp:lastModifiedBy>Khokhar, Sonia (SAO)</cp:lastModifiedBy>
  <dcterms:created xsi:type="dcterms:W3CDTF">2022-11-01T18:27:46Z</dcterms:created>
  <dcterms:modified xsi:type="dcterms:W3CDTF">2023-01-28T00:30:44Z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ontentTypeId">
    <vt:lpwstr>0x010100EDE7E6BF954A134FAB598AE579F26164</vt:lpwstr>
  </op:property>
  <op:property fmtid="{D5CDD505-2E9C-101B-9397-08002B2CF9AE}" pid="3" name="NativeLinkConverted">
    <vt:bool>true</vt:bool>
  </op:property>
</op:Properties>
</file>