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l\appdata\local\temp\tm_temp\TM_5\"/>
    </mc:Choice>
  </mc:AlternateContent>
  <bookViews>
    <workbookView xWindow="390" yWindow="45" windowWidth="14130" windowHeight="8970"/>
  </bookViews>
  <sheets>
    <sheet name="GAAP Schedule of Misstatements" sheetId="1" r:id="rId1"/>
  </sheets>
  <definedNames>
    <definedName name="_xlnm._FilterDatabase" localSheetId="0" hidden="1">'GAAP Schedule of Misstatements'!$A$11:$M$29</definedName>
    <definedName name="g">#REF!</definedName>
    <definedName name="OpinionUnitList">#REF!</definedName>
    <definedName name="_xlnm.Print_Area" localSheetId="0">'GAAP Schedule of Misstatements'!$A$11:$C$29</definedName>
    <definedName name="_xlnm.Print_Titles" localSheetId="0">'GAAP Schedule of Misstatements'!$11:$11</definedName>
    <definedName name="TMB1204880783">'GAAP Schedule of Misstatements'!$E$18</definedName>
    <definedName name="TMB1219922602">'GAAP Schedule of Misstatements'!$E$15</definedName>
    <definedName name="TMB1454863106">'GAAP Schedule of Misstatements'!$E$15</definedName>
    <definedName name="TMB1571175955">'GAAP Schedule of Misstatements'!$E$13</definedName>
    <definedName name="TMB1712539851">'GAAP Schedule of Misstatements'!$E$14</definedName>
    <definedName name="TMB1933149764">'GAAP Schedule of Misstatements'!$E$12</definedName>
    <definedName name="TMB2113903887">'GAAP Schedule of Misstatements'!$E$16</definedName>
    <definedName name="TMB436924125">'GAAP Schedule of Misstatements'!$E$15</definedName>
    <definedName name="TMB550902780">'GAAP Schedule of Misstatements'!$E$15</definedName>
    <definedName name="TMB932349720">'GAAP Schedule of Misstatements'!$E$17</definedName>
  </definedNames>
  <calcPr calcId="162913"/>
</workbook>
</file>

<file path=xl/calcChain.xml><?xml version="1.0" encoding="utf-8"?>
<calcChain xmlns="http://schemas.openxmlformats.org/spreadsheetml/2006/main">
  <c r="K35" i="1" l="1"/>
  <c r="G35" i="1"/>
  <c r="J35" i="1" l="1"/>
  <c r="K40" i="1" l="1"/>
  <c r="J40" i="1"/>
  <c r="I40" i="1"/>
  <c r="H40" i="1"/>
  <c r="G40" i="1"/>
  <c r="F40" i="1"/>
  <c r="L29" i="1"/>
  <c r="L28" i="1"/>
  <c r="L27" i="1"/>
  <c r="L26" i="1"/>
  <c r="L25" i="1"/>
  <c r="L24" i="1"/>
  <c r="L23" i="1"/>
  <c r="L22" i="1"/>
  <c r="L21" i="1"/>
  <c r="L20" i="1"/>
  <c r="L19" i="1"/>
  <c r="L13" i="1"/>
  <c r="L14" i="1"/>
  <c r="L17" i="1"/>
  <c r="L16" i="1"/>
  <c r="L18" i="1"/>
  <c r="L12" i="1"/>
  <c r="L15" i="1"/>
  <c r="K42" i="1"/>
  <c r="J42" i="1"/>
  <c r="I42" i="1"/>
  <c r="H42" i="1"/>
  <c r="G42" i="1"/>
  <c r="K41" i="1"/>
  <c r="J41" i="1"/>
  <c r="I41" i="1"/>
  <c r="H41" i="1"/>
  <c r="G41" i="1"/>
  <c r="K39" i="1"/>
  <c r="J39" i="1"/>
  <c r="I39" i="1"/>
  <c r="H39" i="1"/>
  <c r="G39" i="1"/>
  <c r="K38" i="1"/>
  <c r="J38" i="1"/>
  <c r="I38" i="1"/>
  <c r="H38" i="1"/>
  <c r="G38" i="1"/>
  <c r="K37" i="1"/>
  <c r="J37" i="1"/>
  <c r="I37" i="1"/>
  <c r="H37" i="1"/>
  <c r="G37" i="1"/>
  <c r="K36" i="1"/>
  <c r="J36" i="1"/>
  <c r="I36" i="1"/>
  <c r="H36" i="1"/>
  <c r="G36" i="1"/>
  <c r="I35" i="1"/>
  <c r="H35" i="1"/>
  <c r="F35" i="1"/>
  <c r="F42" i="1"/>
  <c r="F41" i="1"/>
  <c r="F39" i="1"/>
  <c r="F38" i="1"/>
  <c r="F37" i="1"/>
  <c r="F36" i="1"/>
</calcChain>
</file>

<file path=xl/comments1.xml><?xml version="1.0" encoding="utf-8"?>
<comments xmlns="http://schemas.openxmlformats.org/spreadsheetml/2006/main">
  <authors>
    <author>Scott DeViney</author>
    <author>Karlyn Parten</author>
    <author>Scott Deviney</author>
    <author>Ecklund, Bryndon (SAO)</author>
  </authors>
  <commentList>
    <comment ref="G3" authorId="0" shapeId="0">
      <text>
        <r>
          <rPr>
            <sz val="9"/>
            <color indexed="81"/>
            <rFont val="Tahoma"/>
            <family val="2"/>
          </rPr>
          <t xml:space="preserve">For example, the adjusting entry to correct would be:
</t>
        </r>
        <r>
          <rPr>
            <b/>
            <sz val="9"/>
            <color indexed="81"/>
            <rFont val="Tahoma"/>
            <family val="2"/>
          </rPr>
          <t>Revenue overstatement</t>
        </r>
        <r>
          <rPr>
            <sz val="9"/>
            <color indexed="81"/>
            <rFont val="Tahoma"/>
            <family val="2"/>
          </rPr>
          <t xml:space="preserve"> - debit revenues and credit an asset (or liability).
</t>
        </r>
        <r>
          <rPr>
            <b/>
            <sz val="9"/>
            <color indexed="81"/>
            <rFont val="Tahoma"/>
            <family val="2"/>
          </rPr>
          <t>Revenue understatement</t>
        </r>
        <r>
          <rPr>
            <sz val="9"/>
            <color indexed="81"/>
            <rFont val="Tahoma"/>
            <family val="2"/>
          </rPr>
          <t xml:space="preserve"> - credit revenues and debit an asset (or liability).
</t>
        </r>
        <r>
          <rPr>
            <b/>
            <sz val="9"/>
            <color indexed="81"/>
            <rFont val="Tahoma"/>
            <family val="2"/>
          </rPr>
          <t>Expense overstatement</t>
        </r>
        <r>
          <rPr>
            <sz val="9"/>
            <color indexed="81"/>
            <rFont val="Tahoma"/>
            <family val="2"/>
          </rPr>
          <t xml:space="preserve"> - credit expense and debit a liability (or asset).
</t>
        </r>
        <r>
          <rPr>
            <b/>
            <sz val="9"/>
            <color indexed="81"/>
            <rFont val="Tahoma"/>
            <family val="2"/>
          </rPr>
          <t>Expense understatement</t>
        </r>
        <r>
          <rPr>
            <sz val="9"/>
            <color indexed="81"/>
            <rFont val="Tahoma"/>
            <family val="2"/>
          </rPr>
          <t xml:space="preserve"> - debit expense and credit a liability (or asset).
</t>
        </r>
        <r>
          <rPr>
            <b/>
            <sz val="9"/>
            <color indexed="81"/>
            <rFont val="Tahoma"/>
            <family val="2"/>
          </rPr>
          <t>Asset overstatement</t>
        </r>
        <r>
          <rPr>
            <sz val="9"/>
            <color indexed="81"/>
            <rFont val="Tahoma"/>
            <family val="2"/>
          </rPr>
          <t xml:space="preserve"> - credit asset and debit a revenue or prior period adjustment (or liability or expense)
</t>
        </r>
        <r>
          <rPr>
            <b/>
            <sz val="9"/>
            <color indexed="81"/>
            <rFont val="Tahoma"/>
            <family val="2"/>
          </rPr>
          <t>Asset understatement</t>
        </r>
        <r>
          <rPr>
            <sz val="9"/>
            <color indexed="81"/>
            <rFont val="Tahoma"/>
            <family val="2"/>
          </rPr>
          <t xml:space="preserve"> - debit asset and credit a revenue or prior period adjustment (or liability or expense)
</t>
        </r>
        <r>
          <rPr>
            <b/>
            <sz val="9"/>
            <color indexed="81"/>
            <rFont val="Tahoma"/>
            <family val="2"/>
          </rPr>
          <t>Liability overstatement</t>
        </r>
        <r>
          <rPr>
            <sz val="9"/>
            <color indexed="81"/>
            <rFont val="Tahoma"/>
            <family val="2"/>
          </rPr>
          <t xml:space="preserve"> - debit liability and credit an expense or prior period adjustment (or asset or revenue).
</t>
        </r>
        <r>
          <rPr>
            <b/>
            <sz val="9"/>
            <color indexed="81"/>
            <rFont val="Tahoma"/>
            <family val="2"/>
          </rPr>
          <t>Liability understatement</t>
        </r>
        <r>
          <rPr>
            <sz val="9"/>
            <color indexed="81"/>
            <rFont val="Tahoma"/>
            <family val="2"/>
          </rPr>
          <t xml:space="preserve"> - credit liability and debit an expense or prior period adjustment (or asset or revenue).</t>
        </r>
      </text>
    </comment>
    <comment ref="G6" authorId="0" shapeId="0">
      <text>
        <r>
          <rPr>
            <sz val="9"/>
            <color indexed="81"/>
            <rFont val="Tahoma"/>
            <family val="2"/>
          </rPr>
          <t xml:space="preserve">EX: assets classified to the wrong account (which would be a debit and credit to the same column on this form).
Although such classification issues can be quantified, the effect nets out in aggregate.  Such misstatements need to be evaluated on an individual basis for qualitative factors and can only be evaluated qualitatively in aggregate.
</t>
        </r>
        <r>
          <rPr>
            <b/>
            <sz val="9"/>
            <color indexed="81"/>
            <rFont val="Tahoma"/>
            <family val="2"/>
          </rPr>
          <t>If the classification is between opinion units, two separate lines should be entered on the form below - removing the amount from one opinion unit and adding it to the correct opinion unit.</t>
        </r>
      </text>
    </comment>
    <comment ref="A7" authorId="0" shapeId="0">
      <text>
        <r>
          <rPr>
            <sz val="9"/>
            <color indexed="81"/>
            <rFont val="Tahoma"/>
            <family val="2"/>
          </rPr>
          <t>You can do this by clicking on the auto-filter drop-down for the Statement / Schedule column and selecting "ascending" to group misstatements by statement.  Then cut-and-paste lines to move statements in the order they appear.
If auto-filter isn't already on, select the header row and then click Data | Filter &gt; Auto-Filter.</t>
        </r>
      </text>
    </comment>
    <comment ref="G7" authorId="0" shapeId="0">
      <text>
        <r>
          <rPr>
            <sz val="9"/>
            <color indexed="81"/>
            <rFont val="Tahoma"/>
            <family val="2"/>
          </rPr>
          <t>Although misstatements related to presentation and disclosure should be accumulated and aggregated on this schedule, it's not possible to quantify the effects of such misstatements.  Also, materiality is separately evaluated for presentation and disclosure.  Only the description, opinion unit (if applicable), effected statement, and reference need be documented on this schedule.</t>
        </r>
      </text>
    </comment>
    <comment ref="A11" authorId="1" shapeId="0">
      <text>
        <r>
          <rPr>
            <sz val="10"/>
            <color indexed="81"/>
            <rFont val="Tahoma"/>
            <family val="2"/>
          </rPr>
          <t xml:space="preserve">Describe the misstatement </t>
        </r>
        <r>
          <rPr>
            <b/>
            <sz val="10"/>
            <color indexed="81"/>
            <rFont val="Tahoma"/>
            <family val="2"/>
          </rPr>
          <t>including the amount</t>
        </r>
        <r>
          <rPr>
            <sz val="10"/>
            <color indexed="81"/>
            <rFont val="Tahoma"/>
            <family val="2"/>
          </rPr>
          <t xml:space="preserve"> (or range) using language appropriate for sharing with management and the governing body.  As applicable, this description should clearly state the nature of the misstatement (eg: verified to be incorrect, questioned due to lack of support, projection, disagreement in estimate or application of accounting principles, etc).</t>
        </r>
      </text>
    </comment>
    <comment ref="B11" authorId="1" shapeId="0">
      <text>
        <r>
          <rPr>
            <sz val="10"/>
            <color indexed="81"/>
            <rFont val="Tahoma"/>
            <family val="2"/>
          </rPr>
          <t xml:space="preserve">Identify which statement the error effects.  Try to record uncorrected misstatements separately by statement and just mention in the description if misstatements on different statements are related to the same source.
</t>
        </r>
        <r>
          <rPr>
            <u/>
            <sz val="10"/>
            <color indexed="81"/>
            <rFont val="Tahoma"/>
            <family val="2"/>
          </rPr>
          <t>Examples:</t>
        </r>
        <r>
          <rPr>
            <sz val="10"/>
            <color indexed="81"/>
            <rFont val="Tahoma"/>
            <family val="2"/>
          </rPr>
          <t xml:space="preserve">
* Statement of Net Position - Proprietary Funds
* Statement of Revenues, Expenses and Changes in Fund Net Position - Proprietary Funds
* Budget-to-Actual Statements (or Schedules)
* Schedule of Expenditures of Federal Awards
* Notes
</t>
        </r>
        <r>
          <rPr>
            <i/>
            <sz val="10"/>
            <color indexed="81"/>
            <rFont val="Tahoma"/>
            <family val="2"/>
          </rPr>
          <t>etc...</t>
        </r>
      </text>
    </comment>
    <comment ref="C11" authorId="0" shapeId="0">
      <text>
        <r>
          <rPr>
            <sz val="10"/>
            <color indexed="81"/>
            <rFont val="Tahoma"/>
            <family val="2"/>
          </rPr>
          <t xml:space="preserve">Enter an Opinion Unit for misstatements affecting the balance sheet, operating statement or statement of cash flows for a particular opinon unit. For single opinion unit financials, enter government name or single opinion unit in column.  </t>
        </r>
        <r>
          <rPr>
            <b/>
            <sz val="10"/>
            <color indexed="81"/>
            <rFont val="Tahoma"/>
            <family val="2"/>
          </rPr>
          <t>If the misstatement is to the notes or a schedule (which are not opinion units), enter "N/A" or nothing in this field.</t>
        </r>
      </text>
    </comment>
    <comment ref="D11" authorId="2" shapeId="0">
      <text>
        <r>
          <rPr>
            <b/>
            <sz val="10"/>
            <color indexed="81"/>
            <rFont val="Tahoma"/>
            <family val="2"/>
          </rPr>
          <t>Note whether the misstatement is corrected or remains uncorrected on the audited statements.</t>
        </r>
        <r>
          <rPr>
            <sz val="10"/>
            <color indexed="81"/>
            <rFont val="Tahoma"/>
            <family val="2"/>
          </rPr>
          <t xml:space="preserve">
Standards require that all misstatements that aren't trivial (above the floor) be accumulated and reported to management.  Misstatements that management doesn't correct should be aggregated for evaluation of the effect on our opinion.  Uncorrected misstatements should also be reported to those charged with governance.
</t>
        </r>
        <r>
          <rPr>
            <b/>
            <sz val="10"/>
            <color indexed="81"/>
            <rFont val="Tahoma"/>
            <family val="2"/>
          </rPr>
          <t>Misstatements marked as "corrected" are excluded from the aggregation at the bottom of the worksheet.</t>
        </r>
      </text>
    </comment>
    <comment ref="F11" authorId="0" shapeId="0">
      <text>
        <r>
          <rPr>
            <sz val="10"/>
            <color indexed="81"/>
            <rFont val="Tahoma"/>
            <family val="2"/>
          </rPr>
          <t xml:space="preserve">Based on follow-up and evaluation of each misstatement, conclude on the apparent cause of the misstatement:
&gt; </t>
        </r>
        <r>
          <rPr>
            <b/>
            <sz val="10"/>
            <color indexed="81"/>
            <rFont val="Tahoma"/>
            <family val="2"/>
          </rPr>
          <t>Error</t>
        </r>
        <r>
          <rPr>
            <sz val="10"/>
            <color indexed="81"/>
            <rFont val="Tahoma"/>
            <family val="2"/>
          </rPr>
          <t xml:space="preserve"> = unintentional misstatements, whether due to mistakes, clerical errors, oversights, misunderstandings, miscalculations, or incorrect application of criteria or judgment.
&gt; </t>
        </r>
        <r>
          <rPr>
            <b/>
            <sz val="10"/>
            <color indexed="81"/>
            <rFont val="Tahoma"/>
            <family val="2"/>
          </rPr>
          <t>Noncompliance</t>
        </r>
        <r>
          <rPr>
            <sz val="10"/>
            <color indexed="81"/>
            <rFont val="Tahoma"/>
            <family val="2"/>
          </rPr>
          <t xml:space="preserve"> = misstatements due to noncompliance with laws, regulations, contracts or grant agreements.  This includes violations of finance-related legal provisions that are required to be disclosed in the notes, such as noncompliance with budget laws, eligible investment laws or bond covenants.
&gt; </t>
        </r>
        <r>
          <rPr>
            <b/>
            <sz val="10"/>
            <color indexed="81"/>
            <rFont val="Tahoma"/>
            <family val="2"/>
          </rPr>
          <t>Fraud</t>
        </r>
        <r>
          <rPr>
            <sz val="10"/>
            <color indexed="81"/>
            <rFont val="Tahoma"/>
            <family val="2"/>
          </rPr>
          <t xml:space="preserve"> = misstatement due to misappropriation or falsifications made to deliberately mislead financial statement users.
&gt; </t>
        </r>
        <r>
          <rPr>
            <b/>
            <sz val="10"/>
            <color indexed="81"/>
            <rFont val="Tahoma"/>
            <family val="2"/>
          </rPr>
          <t>Override</t>
        </r>
        <r>
          <rPr>
            <sz val="10"/>
            <color indexed="81"/>
            <rFont val="Tahoma"/>
            <family val="2"/>
          </rPr>
          <t xml:space="preserve"> = misstatement made intentionally knowing or suspecting it was wrong.</t>
        </r>
      </text>
    </comment>
    <comment ref="G11" authorId="0" shapeId="0">
      <text>
        <r>
          <rPr>
            <sz val="10"/>
            <color indexed="81"/>
            <rFont val="Tahoma"/>
            <family val="2"/>
          </rPr>
          <t>For asset accounts, debits (positive numbers) represent increases and credits (negative numbers) represent decreases.</t>
        </r>
      </text>
    </comment>
    <comment ref="H11" authorId="0" shapeId="0">
      <text>
        <r>
          <rPr>
            <sz val="10"/>
            <color indexed="81"/>
            <rFont val="Tahoma"/>
            <family val="2"/>
          </rPr>
          <t>For liability accounts, debits (positive numbers) represent decreases and credits (negative numbers) represent increases.</t>
        </r>
      </text>
    </comment>
    <comment ref="I11" authorId="0" shapeId="0">
      <text>
        <r>
          <rPr>
            <sz val="10"/>
            <color indexed="81"/>
            <rFont val="Tahoma"/>
            <family val="2"/>
          </rPr>
          <t>For direct charges to equity (such as prior period adjustments), debits (positive numbers) represent decreases in equity and credits (negative numbers) represent increases in equity.</t>
        </r>
      </text>
    </comment>
    <comment ref="J11" authorId="0" shapeId="0">
      <text>
        <r>
          <rPr>
            <sz val="10"/>
            <color indexed="81"/>
            <rFont val="Tahoma"/>
            <family val="2"/>
          </rPr>
          <t>For revenue accounts, debits (positive numbers) represent decreases and credits (negative numbers) represent increases.</t>
        </r>
      </text>
    </comment>
    <comment ref="K11" authorId="0" shapeId="0">
      <text>
        <r>
          <rPr>
            <sz val="10"/>
            <color indexed="81"/>
            <rFont val="Tahoma"/>
            <family val="2"/>
          </rPr>
          <t>For expense accounts, debits (positive numbers) represent increases and credits (negative numbers) represent decreases.</t>
        </r>
      </text>
    </comment>
    <comment ref="A30" authorId="0" shapeId="0">
      <text>
        <r>
          <rPr>
            <sz val="10"/>
            <color indexed="81"/>
            <rFont val="Tahoma"/>
            <family val="2"/>
          </rPr>
          <t>Insert additional rows</t>
        </r>
        <r>
          <rPr>
            <b/>
            <sz val="10"/>
            <color indexed="81"/>
            <rFont val="Tahoma"/>
            <family val="2"/>
          </rPr>
          <t xml:space="preserve"> from the middle of the list</t>
        </r>
        <r>
          <rPr>
            <sz val="10"/>
            <color indexed="81"/>
            <rFont val="Tahoma"/>
            <family val="2"/>
          </rPr>
          <t xml:space="preserve"> above to preserve the print area, formula ranges and formatting.</t>
        </r>
      </text>
    </comment>
    <comment ref="C33" authorId="3" shapeId="0">
      <text>
        <r>
          <rPr>
            <sz val="9"/>
            <color indexed="81"/>
            <rFont val="Tahoma"/>
            <family val="2"/>
          </rPr>
          <t xml:space="preserve">Enter an Opinion Unit for misstatements affecting the balance sheet, operating statement or statement of cash flows for a particular opinon unit. For single opinion unit financials, enter enity name or single opinion unit. </t>
        </r>
      </text>
    </comment>
    <comment ref="F33" authorId="2" shapeId="0">
      <text>
        <r>
          <rPr>
            <sz val="10"/>
            <color indexed="81"/>
            <rFont val="Tahoma"/>
            <family val="2"/>
          </rPr>
          <t>The “floor” defines misstatements that are considered trivial to the audit.  That is, the level below which the auditor does not need to aggregate misstatements on this worksheet.
The default floor is 0.002 multiplied by the materiality threshold, rounded up to the nearest $1,000.  Auditors may use professional judgment to adjust the default floor.</t>
        </r>
      </text>
    </comment>
    <comment ref="C49" authorId="0" shapeId="0">
      <text>
        <r>
          <rPr>
            <sz val="10"/>
            <color indexed="81"/>
            <rFont val="Tahoma"/>
            <family val="2"/>
          </rPr>
          <t>If you just "Paste", it will paste the formulas, which won't work in another spreadsheet.</t>
        </r>
      </text>
    </comment>
  </commentList>
</comments>
</file>

<file path=xl/sharedStrings.xml><?xml version="1.0" encoding="utf-8"?>
<sst xmlns="http://schemas.openxmlformats.org/spreadsheetml/2006/main" count="87" uniqueCount="62">
  <si>
    <t>Revenues</t>
  </si>
  <si>
    <t>Expenses</t>
  </si>
  <si>
    <t>Reference to Audit Work</t>
  </si>
  <si>
    <t>Balance Sheet</t>
  </si>
  <si>
    <t>Operating Stmt</t>
  </si>
  <si>
    <t>Opinion Unit</t>
  </si>
  <si>
    <t>Materiality Thresholds</t>
  </si>
  <si>
    <t>Expenses / Expenditures</t>
  </si>
  <si>
    <t>N/A</t>
  </si>
  <si>
    <t>&lt;-- this field is necessary to the "Opinion Unit" drop-down menu on the Schedule tab to allow for errors to schedules or the notes.</t>
  </si>
  <si>
    <t>Statement / Schedule</t>
  </si>
  <si>
    <t>Status</t>
  </si>
  <si>
    <t>To print a schedule of all uncorrected misstatements:</t>
  </si>
  <si>
    <t>Check Figure</t>
  </si>
  <si>
    <r>
      <t xml:space="preserve">Enter the quantitative effect of misstatements, if any, in terms of pre-closing adjusting journal entries.  </t>
    </r>
    <r>
      <rPr>
        <b/>
        <sz val="10"/>
        <rFont val="Arial"/>
        <family val="2"/>
      </rPr>
      <t/>
    </r>
  </si>
  <si>
    <t>Instructions for aggregating the quantitative effect of uncorrected misstatements:</t>
  </si>
  <si>
    <t>(1) Only these columns should be printed.</t>
  </si>
  <si>
    <t>(2) Check that fields are properly filled out and descriptions are understandable.</t>
  </si>
  <si>
    <t>(1) Open the Material Balance spreadsheet in the financial statement planning folder.</t>
  </si>
  <si>
    <t>(4) Copy from the Material Balance spreadsheet (Edit | Copy)</t>
  </si>
  <si>
    <t>(6) Select "Values", which will paste only the values and not the formulas, which won't work across spreadsheets in TM.</t>
  </si>
  <si>
    <t>Instructions for copying thresholds from the "Material Balances - Governmental &amp; Proprietary" spreadsheet:</t>
  </si>
  <si>
    <r>
      <t xml:space="preserve">(5) Select the green-shaded cells above and go to Edit | </t>
    </r>
    <r>
      <rPr>
        <b/>
        <sz val="10"/>
        <rFont val="Arial"/>
        <family val="2"/>
      </rPr>
      <t>Paste Special …</t>
    </r>
  </si>
  <si>
    <t>(3) Select cells A11:C24, which should correspond to the green-shaded cells above.</t>
  </si>
  <si>
    <t>(2) Go to the "Summary Info" sheet.</t>
  </si>
  <si>
    <t>(3) Sort by Statement / Schedule or otherwise group lines in a logical order.</t>
  </si>
  <si>
    <r>
      <t>(4)</t>
    </r>
    <r>
      <rPr>
        <b/>
        <sz val="10"/>
        <rFont val="Arial"/>
        <family val="2"/>
      </rPr>
      <t xml:space="preserve"> Hide all corrected misstatements</t>
    </r>
    <r>
      <rPr>
        <sz val="10"/>
        <rFont val="Arial"/>
        <family val="2"/>
      </rPr>
      <t xml:space="preserve"> and any blank lines</t>
    </r>
    <r>
      <rPr>
        <sz val="10"/>
        <rFont val="Arial"/>
        <family val="2"/>
      </rPr>
      <t xml:space="preserve"> so they won't show up when printing.</t>
    </r>
  </si>
  <si>
    <t>Description</t>
  </si>
  <si>
    <r>
      <t xml:space="preserve">A list of uncorrected items </t>
    </r>
    <r>
      <rPr>
        <i/>
        <u/>
        <sz val="10"/>
        <rFont val="Arial"/>
        <family val="2"/>
      </rPr>
      <t>must</t>
    </r>
    <r>
      <rPr>
        <i/>
        <sz val="10"/>
        <rFont val="Arial"/>
        <family val="2"/>
      </rPr>
      <t xml:space="preserve"> be provided to management with the representation letter and exit document.</t>
    </r>
  </si>
  <si>
    <t>Direct Charge to Equity</t>
  </si>
  <si>
    <t>Direct Charges to Equity</t>
  </si>
  <si>
    <t>Floor</t>
  </si>
  <si>
    <t>Aggregation of Misstatements (GAAP)</t>
  </si>
  <si>
    <t>Do NOT insert a row here!</t>
  </si>
  <si>
    <t>Liabilities / Deferred Inflows</t>
  </si>
  <si>
    <t>Assets / Deferred Outflows</t>
  </si>
  <si>
    <t>Apparent Cause</t>
  </si>
  <si>
    <r>
      <t>Net Uncorrected Misstatements</t>
    </r>
    <r>
      <rPr>
        <sz val="10"/>
        <color theme="0"/>
        <rFont val="Arial"/>
        <family val="2"/>
      </rPr>
      <t xml:space="preserve"> (automatically summed from above)</t>
    </r>
  </si>
  <si>
    <t>Enter opinion units here to populate drop-down list in the Opinion Unit column above ---&gt;</t>
  </si>
  <si>
    <t>Or you can manually type this information in.</t>
  </si>
  <si>
    <t>Enter debits as positives and credits as negatives so each line totals $0.</t>
  </si>
  <si>
    <t>Figures will be aggregated by opinion unit unless marked as "corrected" in the Status column</t>
  </si>
  <si>
    <t>Misclassification within same opinion unit and category:  Enter "classification" or "no net effect"</t>
  </si>
  <si>
    <t>Presentation &amp; Disclosure issues:  Enter "presentation" or "disclosure"</t>
  </si>
  <si>
    <t>Reasons for not correcting / investigating</t>
  </si>
  <si>
    <t>Proprietary</t>
  </si>
  <si>
    <t>Operating Statement</t>
  </si>
  <si>
    <t xml:space="preserve">Balance Sheet </t>
  </si>
  <si>
    <t xml:space="preserve">Operating Statement </t>
  </si>
  <si>
    <t>Single Opinion Unit</t>
  </si>
  <si>
    <t>Uncorrected</t>
  </si>
  <si>
    <t>Error</t>
  </si>
  <si>
    <r>
      <t xml:space="preserve">Restaurant Tax Revenue: </t>
    </r>
    <r>
      <rPr>
        <sz val="10"/>
        <rFont val="Arial"/>
        <family val="2"/>
      </rPr>
      <t>Per King County Treasury Report GL 30 for December 2021, ending balance for restaurant tax should be $8,691.91. No restaurant tax was reported on the financial statements. Per our conversation with Joshua Curtis, Executive Director, on 11/9/2022, the District did receive restaurant tax revenue from the County in 2021 based on the County treasurer bank statements. However, the amount was not recorded in 2021.</t>
    </r>
  </si>
  <si>
    <r>
      <rPr>
        <b/>
        <sz val="10"/>
        <rFont val="Arial"/>
        <family val="2"/>
      </rPr>
      <t>Valuation</t>
    </r>
    <r>
      <rPr>
        <sz val="10"/>
        <rFont val="Arial"/>
        <family val="2"/>
      </rPr>
      <t xml:space="preserve">: 
</t>
    </r>
    <r>
      <rPr>
        <b/>
        <sz val="10"/>
        <rFont val="Arial"/>
        <family val="2"/>
      </rPr>
      <t>Accounts Payable:</t>
    </r>
    <r>
      <rPr>
        <sz val="10"/>
        <rFont val="Arial"/>
        <family val="2"/>
      </rPr>
      <t xml:space="preserve"> Accounts Payable was overstated due to ballpark capital improvements incorrectly recorded. We verfied this during our conversation with the District's bookkeeper on 11/18/22. </t>
    </r>
  </si>
  <si>
    <r>
      <rPr>
        <b/>
        <i/>
        <sz val="10"/>
        <rFont val="Arial"/>
        <family val="2"/>
      </rPr>
      <t>Presentation</t>
    </r>
    <r>
      <rPr>
        <i/>
        <sz val="10"/>
        <rFont val="Arial"/>
        <family val="2"/>
      </rPr>
      <t xml:space="preserve">: 
Note 5 - Deposits with financial institutions and Investments: 
</t>
    </r>
    <r>
      <rPr>
        <sz val="10"/>
        <rFont val="Arial"/>
        <family val="2"/>
      </rPr>
      <t xml:space="preserve">Note 5 includes the following: "The District’s deposits are covered entirely by federal depository insurance or uninsured but collateralized under the Public Deposit Protection Commission of the State of Washington (PDPC) collateral pool. The PDPC’s agent in the name of the pool holds pledged securities under the PDPC pool." whereas BARS Note X – Deposits and Investments states "The pool is not rated or registered with the SEC.  Rather, oversight is provided by the County Finance Committee in accordance with RCW 36.48.070.  The (city/county/district) reports its investment in the pool at (amortized cost / fair value), which is (the same as the value of the pool per share / or disclose the difference between the reported amount and the value of pool shares)." 
</t>
    </r>
  </si>
  <si>
    <t>Notes to Financial Statements</t>
  </si>
  <si>
    <t>Presentation Error</t>
  </si>
  <si>
    <r>
      <rPr>
        <b/>
        <sz val="10"/>
        <rFont val="Arial"/>
        <family val="2"/>
      </rPr>
      <t xml:space="preserve">Existence - Cash &amp; Investments: </t>
    </r>
    <r>
      <rPr>
        <sz val="10"/>
        <rFont val="Arial"/>
        <family val="2"/>
      </rPr>
      <t>We inquired with King County Treasury and determined the PFD incorrectly recorded the fair market value adjustment at year end for $97,476 when the fair market value adjustment at year-end should have been ($38,488) resulting in an overstatement in thePFD's financial statement cash and cash equivalents balance of $135,964</t>
    </r>
    <r>
      <rPr>
        <b/>
        <sz val="10"/>
        <rFont val="Arial"/>
        <family val="2"/>
      </rPr>
      <t>.</t>
    </r>
    <r>
      <rPr>
        <sz val="10"/>
        <rFont val="Arial"/>
        <family val="2"/>
      </rPr>
      <t xml:space="preserve">
</t>
    </r>
  </si>
  <si>
    <t>Per our inquiry with the District on 1/03/23, the PFD does not plan to correct presentation &amp; classification errors on the 2021 financial statements, but they have notified the CPA firm about the issue for future years. Additionally for all the immaterial misstatements identified, the District does not plan to correct the errors in the 2021 financial statements as they are immaterial. The District plans to make year-end adjusting journal entries to their FY 2022 financial statements.</t>
  </si>
  <si>
    <r>
      <rPr>
        <b/>
        <sz val="10"/>
        <rFont val="Arial"/>
        <family val="2"/>
      </rPr>
      <t>Valuation</t>
    </r>
    <r>
      <rPr>
        <sz val="10"/>
        <rFont val="Arial"/>
        <family val="2"/>
      </rPr>
      <t xml:space="preserve">: 
</t>
    </r>
    <r>
      <rPr>
        <b/>
        <sz val="10"/>
        <rFont val="Arial"/>
        <family val="2"/>
      </rPr>
      <t>(Operating Expenses) General &amp; Administrative expenses</t>
    </r>
    <r>
      <rPr>
        <sz val="10"/>
        <rFont val="Arial"/>
        <family val="2"/>
      </rPr>
      <t xml:space="preserve"> was overstated by $53,871 due to benefits for payroll and office supplies expenses incorrectly recorded. We verified this during our conversation with the District's bookkeeper on 11/18/22. </t>
    </r>
  </si>
  <si>
    <r>
      <rPr>
        <b/>
        <sz val="10"/>
        <rFont val="Arial"/>
        <family val="2"/>
      </rPr>
      <t>Unrealized Gains</t>
    </r>
    <r>
      <rPr>
        <sz val="10"/>
        <rFont val="Arial"/>
        <family val="2"/>
      </rPr>
      <t xml:space="preserve">: Adjusting year-end journal entry was made to adjust unrealized gains at 12/31/2021 - We followed up with Joshua Curtis, Executive Director and Darcy Johnson, Bookkeeper, to obtain supporting documentation on the adjusting journal entry for unrealized gains. The District was unable to provide justification and evidence to confirm the validity of the amount. As a result, we determined unrealized gains amount is overstated by $29,433. </t>
    </r>
  </si>
  <si>
    <r>
      <rPr>
        <b/>
        <sz val="10"/>
        <rFont val="Arial"/>
        <family val="2"/>
      </rPr>
      <t>Classification</t>
    </r>
    <r>
      <rPr>
        <sz val="10"/>
        <rFont val="Arial"/>
        <family val="2"/>
      </rPr>
      <t xml:space="preserve">: 
</t>
    </r>
    <r>
      <rPr>
        <b/>
        <sz val="10"/>
        <rFont val="Arial"/>
        <family val="2"/>
      </rPr>
      <t>(Nonoperating Revenue) Parking Tax Revenue</t>
    </r>
    <r>
      <rPr>
        <sz val="10"/>
        <rFont val="Arial"/>
        <family val="2"/>
      </rPr>
      <t xml:space="preserve"> was overstated by $15,392 due to incorrect allocation to Accounts Recievable account. We verfied this during our conversation with the District's bookkeeper on 11/18/22.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</si>
</sst>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_);\(&quot;$&quot;#,##0\)"/>
    <numFmt numFmtId="6" formatCode="&quot;$&quot;#,##0_);[Red]\(&quot;$&quot;#,##0\)"/>
    <numFmt numFmtId="44" formatCode="_(&quot;$&quot;* #,##0.00_);_(&quot;$&quot;* \(#,##0.00\);_(&quot;$&quot;* &quot;-&quot;??_);_(@_)"/>
    <numFmt numFmtId="43" formatCode="_(* #,##0.00_);_(* \(#,##0.00\);_(* &quot;-&quot;??_);_(@_)"/>
    <numFmt numFmtId="164" formatCode="_(&quot;$&quot;* #,##0_);_(&quot;$&quot;* \(#,##0\);_(&quot;$&quot;* \-??_);_(@_)"/>
  </numFmts>
  <fonts count="21" x14ac:knownFonts="1">
    <font>
      <sz val="10"/>
      <name val="Arial"/>
    </font>
    <font>
      <sz val="10"/>
      <name val="Arial"/>
      <family val="2"/>
    </font>
    <font>
      <b/>
      <sz val="10"/>
      <name val="Arial"/>
      <family val="2"/>
    </font>
    <font>
      <sz val="10"/>
      <name val="Arial"/>
      <family val="2"/>
    </font>
    <font>
      <b/>
      <sz val="14"/>
      <name val="Arial"/>
      <family val="2"/>
    </font>
    <font>
      <sz val="10"/>
      <color indexed="81"/>
      <name val="Tahoma"/>
      <family val="2"/>
    </font>
    <font>
      <sz val="9"/>
      <color indexed="81"/>
      <name val="Tahoma"/>
      <family val="2"/>
    </font>
    <font>
      <b/>
      <sz val="9"/>
      <color indexed="81"/>
      <name val="Tahoma"/>
      <family val="2"/>
    </font>
    <font>
      <i/>
      <sz val="10"/>
      <name val="Arial"/>
      <family val="2"/>
    </font>
    <font>
      <b/>
      <sz val="8"/>
      <name val="Arial"/>
      <family val="2"/>
    </font>
    <font>
      <sz val="8"/>
      <name val="Arial"/>
      <family val="2"/>
    </font>
    <font>
      <i/>
      <u/>
      <sz val="10"/>
      <name val="Arial"/>
      <family val="2"/>
    </font>
    <font>
      <b/>
      <u/>
      <sz val="10"/>
      <name val="Arial"/>
      <family val="2"/>
    </font>
    <font>
      <b/>
      <sz val="10"/>
      <color indexed="81"/>
      <name val="Tahoma"/>
      <family val="2"/>
    </font>
    <font>
      <u/>
      <sz val="10"/>
      <color indexed="81"/>
      <name val="Tahoma"/>
      <family val="2"/>
    </font>
    <font>
      <i/>
      <sz val="10"/>
      <color indexed="81"/>
      <name val="Tahoma"/>
      <family val="2"/>
    </font>
    <font>
      <b/>
      <sz val="12"/>
      <name val="Arial"/>
      <family val="2"/>
    </font>
    <font>
      <b/>
      <sz val="10"/>
      <color theme="0"/>
      <name val="Arial"/>
      <family val="2"/>
    </font>
    <font>
      <sz val="10"/>
      <color theme="0"/>
      <name val="Arial"/>
      <family val="2"/>
    </font>
    <font>
      <b/>
      <sz val="8"/>
      <color theme="0"/>
      <name val="Arial"/>
      <family val="2"/>
    </font>
    <font>
      <b/>
      <i/>
      <sz val="10"/>
      <name val="Arial"/>
      <family val="2"/>
    </font>
  </fonts>
  <fills count="5">
    <fill>
      <patternFill patternType="none"/>
    </fill>
    <fill>
      <patternFill patternType="gray125"/>
    </fill>
    <fill>
      <patternFill patternType="solid">
        <fgColor indexed="42"/>
        <bgColor indexed="64"/>
      </patternFill>
    </fill>
    <fill>
      <patternFill patternType="solid">
        <fgColor theme="1" tint="0.49998474074526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6">
    <xf numFmtId="0" fontId="0" fillId="0" borderId="0" xfId="0"/>
    <xf numFmtId="0" fontId="8" fillId="0" borderId="1" xfId="0" applyFont="1" applyBorder="1" applyAlignment="1">
      <alignment horizontal="center" vertical="center"/>
    </xf>
    <xf numFmtId="0" fontId="1" fillId="0" borderId="0" xfId="0" applyFont="1" applyAlignment="1">
      <alignment vertical="center"/>
    </xf>
    <xf numFmtId="0" fontId="0" fillId="0" borderId="0" xfId="0" applyAlignment="1">
      <alignment vertical="center"/>
    </xf>
    <xf numFmtId="5" fontId="0" fillId="0" borderId="0" xfId="0" applyNumberFormat="1" applyAlignment="1">
      <alignment horizontal="right" vertical="center"/>
    </xf>
    <xf numFmtId="5" fontId="0" fillId="0" borderId="0" xfId="0" applyNumberFormat="1" applyAlignment="1">
      <alignment vertical="center"/>
    </xf>
    <xf numFmtId="0" fontId="2"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8" fillId="0" borderId="0" xfId="0" applyFont="1" applyAlignment="1">
      <alignment vertical="center"/>
    </xf>
    <xf numFmtId="0" fontId="0" fillId="0" borderId="0" xfId="0" applyAlignment="1">
      <alignment horizontal="center" vertical="center"/>
    </xf>
    <xf numFmtId="0" fontId="12" fillId="0" borderId="0" xfId="0" applyFont="1" applyAlignment="1">
      <alignment vertical="center"/>
    </xf>
    <xf numFmtId="0" fontId="3" fillId="0" borderId="0" xfId="0" applyFont="1" applyAlignment="1">
      <alignment vertical="center"/>
    </xf>
    <xf numFmtId="43" fontId="0" fillId="0" borderId="0" xfId="1" applyFont="1" applyAlignment="1">
      <alignment vertical="center"/>
    </xf>
    <xf numFmtId="0" fontId="0" fillId="0" borderId="1" xfId="0" applyFill="1" applyBorder="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vertical="center"/>
    </xf>
    <xf numFmtId="5" fontId="0" fillId="2" borderId="1" xfId="1" applyNumberFormat="1" applyFont="1" applyFill="1" applyBorder="1" applyAlignment="1">
      <alignment horizontal="right" vertical="center"/>
    </xf>
    <xf numFmtId="0" fontId="0" fillId="0" borderId="1" xfId="0" applyFill="1" applyBorder="1" applyAlignment="1">
      <alignment horizontal="left" vertical="center" wrapText="1"/>
    </xf>
    <xf numFmtId="0" fontId="3" fillId="2"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Alignment="1">
      <alignment vertical="center" wrapText="1"/>
    </xf>
    <xf numFmtId="164" fontId="10" fillId="0" borderId="0" xfId="2" applyNumberFormat="1" applyFont="1" applyAlignment="1">
      <alignment vertical="center" wrapText="1"/>
    </xf>
    <xf numFmtId="0" fontId="1" fillId="2" borderId="1" xfId="0" applyFont="1" applyFill="1" applyBorder="1" applyAlignment="1">
      <alignment horizontal="left" vertical="center" wrapText="1"/>
    </xf>
    <xf numFmtId="38" fontId="0" fillId="2" borderId="1" xfId="0" applyNumberFormat="1" applyFill="1" applyBorder="1" applyAlignment="1">
      <alignment horizontal="right" vertical="center" wrapText="1"/>
    </xf>
    <xf numFmtId="6" fontId="3" fillId="2" borderId="1" xfId="0" applyNumberFormat="1" applyFont="1" applyFill="1" applyBorder="1" applyAlignment="1">
      <alignment horizontal="center" vertical="center" wrapText="1"/>
    </xf>
    <xf numFmtId="164" fontId="9" fillId="0" borderId="2" xfId="2"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43" fontId="17" fillId="3" borderId="1" xfId="1" applyFont="1" applyFill="1" applyBorder="1" applyAlignment="1">
      <alignment horizontal="center" vertical="center" wrapText="1"/>
    </xf>
    <xf numFmtId="0" fontId="1" fillId="3" borderId="0" xfId="0" applyFont="1" applyFill="1" applyAlignment="1">
      <alignment vertical="center"/>
    </xf>
    <xf numFmtId="0" fontId="0" fillId="3" borderId="0" xfId="0" applyFill="1" applyAlignment="1">
      <alignment vertical="center"/>
    </xf>
    <xf numFmtId="5" fontId="0" fillId="3" borderId="0" xfId="0" applyNumberFormat="1" applyFill="1" applyAlignment="1">
      <alignment horizontal="right" vertical="center"/>
    </xf>
    <xf numFmtId="5" fontId="0" fillId="3" borderId="0" xfId="0" applyNumberFormat="1" applyFill="1" applyAlignment="1">
      <alignment vertical="center"/>
    </xf>
    <xf numFmtId="0" fontId="17" fillId="3" borderId="0" xfId="0" applyFont="1" applyFill="1" applyAlignment="1">
      <alignment vertical="center"/>
    </xf>
    <xf numFmtId="44" fontId="19" fillId="3" borderId="1" xfId="2" applyFont="1" applyFill="1" applyBorder="1" applyAlignment="1">
      <alignment horizontal="center" vertical="center" wrapText="1"/>
    </xf>
    <xf numFmtId="0" fontId="19" fillId="3" borderId="1" xfId="0" applyFont="1" applyFill="1" applyBorder="1" applyAlignment="1">
      <alignment horizontal="center" vertical="center" wrapText="1"/>
    </xf>
    <xf numFmtId="0" fontId="18" fillId="0" borderId="0" xfId="0" applyFont="1" applyFill="1" applyAlignment="1">
      <alignment vertical="center"/>
    </xf>
    <xf numFmtId="0" fontId="1" fillId="0" borderId="0" xfId="0" applyFont="1" applyAlignment="1">
      <alignment horizontal="right" vertical="center"/>
    </xf>
    <xf numFmtId="164" fontId="9" fillId="0" borderId="1" xfId="2"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0" fillId="2" borderId="1" xfId="0"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top" wrapText="1"/>
    </xf>
    <xf numFmtId="0" fontId="1" fillId="2" borderId="1" xfId="0" applyFont="1" applyFill="1" applyBorder="1" applyAlignment="1">
      <alignment horizontal="center" vertical="center"/>
    </xf>
    <xf numFmtId="0" fontId="8" fillId="0" borderId="1" xfId="0" applyFont="1" applyFill="1" applyBorder="1" applyAlignment="1">
      <alignment vertical="center" wrapText="1"/>
    </xf>
    <xf numFmtId="5" fontId="0" fillId="2" borderId="3" xfId="1" applyNumberFormat="1" applyFont="1" applyFill="1" applyBorder="1" applyAlignment="1">
      <alignment horizontal="right" vertical="center"/>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0" fillId="2" borderId="2" xfId="0" applyFill="1" applyBorder="1" applyAlignment="1">
      <alignment horizontal="left" vertical="center" wrapText="1"/>
    </xf>
    <xf numFmtId="0" fontId="17" fillId="3" borderId="3"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0" fillId="0" borderId="6" xfId="0" applyBorder="1" applyAlignment="1">
      <alignment vertical="center" wrapText="1"/>
    </xf>
    <xf numFmtId="0" fontId="0" fillId="0" borderId="0" xfId="0" applyBorder="1" applyAlignment="1">
      <alignment vertical="center" wrapText="1"/>
    </xf>
    <xf numFmtId="0" fontId="0" fillId="0" borderId="7" xfId="0" applyBorder="1" applyAlignment="1">
      <alignment vertical="center" wrapText="1"/>
    </xf>
    <xf numFmtId="0" fontId="1" fillId="0" borderId="6" xfId="0" applyFont="1" applyBorder="1" applyAlignment="1">
      <alignment vertical="center" wrapText="1"/>
    </xf>
    <xf numFmtId="0" fontId="12" fillId="0" borderId="6" xfId="0" applyFont="1" applyBorder="1" applyAlignment="1">
      <alignment vertical="center" wrapText="1"/>
    </xf>
    <xf numFmtId="0" fontId="12" fillId="0" borderId="0" xfId="0" applyFont="1" applyBorder="1" applyAlignment="1">
      <alignment vertical="center" wrapText="1"/>
    </xf>
    <xf numFmtId="0" fontId="12" fillId="0" borderId="7" xfId="0" applyFont="1" applyBorder="1" applyAlignment="1">
      <alignment vertical="center" wrapText="1"/>
    </xf>
    <xf numFmtId="5" fontId="1" fillId="2" borderId="3" xfId="1" applyNumberFormat="1" applyFont="1" applyFill="1" applyBorder="1" applyAlignment="1">
      <alignment horizontal="center" vertical="center"/>
    </xf>
    <xf numFmtId="5" fontId="1" fillId="2" borderId="4" xfId="1" applyNumberFormat="1" applyFont="1" applyFill="1" applyBorder="1" applyAlignment="1">
      <alignment horizontal="center" vertical="center"/>
    </xf>
    <xf numFmtId="5" fontId="1" fillId="2" borderId="5" xfId="1" applyNumberFormat="1" applyFont="1" applyFill="1" applyBorder="1" applyAlignment="1">
      <alignment horizontal="center" vertical="center"/>
    </xf>
  </cellXfs>
  <cellStyles count="3">
    <cellStyle name="Comma" xfId="1" builtinId="3"/>
    <cellStyle name="Currency" xfId="2" builtinId="4"/>
    <cellStyle name="Normal" xfId="0" builtinId="0"/>
  </cellStyles>
  <dxfs count="9">
    <dxf>
      <font>
        <color rgb="FF9C0006"/>
      </font>
      <fill>
        <patternFill>
          <bgColor rgb="FFFFC7CE"/>
        </patternFill>
      </fill>
    </dxf>
    <dxf>
      <font>
        <b/>
        <i val="0"/>
      </font>
      <fill>
        <patternFill>
          <bgColor rgb="FFFF0000"/>
        </patternFill>
      </fill>
    </dxf>
    <dxf>
      <fill>
        <patternFill>
          <bgColor rgb="FFFFFF00"/>
        </patternFill>
      </fill>
    </dxf>
    <dxf>
      <fill>
        <patternFill>
          <bgColor rgb="FFFF0000"/>
        </patternFill>
      </fill>
    </dxf>
    <dxf>
      <font>
        <b/>
        <i val="0"/>
        <condense val="0"/>
        <extend val="0"/>
      </font>
      <fill>
        <patternFill>
          <bgColor indexed="10"/>
        </patternFill>
      </fill>
    </dxf>
    <dxf>
      <font>
        <b/>
        <i val="0"/>
        <condense val="0"/>
        <extend val="0"/>
        <color indexed="10"/>
      </font>
    </dxf>
    <dxf>
      <fill>
        <patternFill>
          <bgColor rgb="FFFFFF00"/>
        </patternFill>
      </fill>
    </dxf>
    <dxf>
      <font>
        <b/>
        <i val="0"/>
        <condense val="0"/>
        <extend val="0"/>
        <color indexed="10"/>
      </font>
    </dxf>
    <dxf>
      <font>
        <b val="0"/>
        <i val="0"/>
      </font>
      <fill>
        <patternFill patternType="gray0625">
          <bgColor auto="1"/>
        </patternFill>
      </fill>
    </dxf>
  </dxfs>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hyperlink" Target="tmlink://39EF07A6CCE5491A9665370D0D9360E3/33292F57538B490BBC388493B60010FB/" TargetMode="External"/><Relationship Id="rId7" Type="http://schemas.openxmlformats.org/officeDocument/2006/relationships/hyperlink" Target="tmlink://1B6F7DDCABFA4C4284D7194B81079DE7/33292F57538B490BBC388493B60010FB/" TargetMode="External"/><Relationship Id="rId12"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hyperlink" Target="tmlink://BD9E5BA4B1DF4531B264345A814282DA/33292F57538B490BBC388493B60010FB/" TargetMode="External"/><Relationship Id="rId6" Type="http://schemas.openxmlformats.org/officeDocument/2006/relationships/image" Target="../media/image2.png"/><Relationship Id="rId11" Type="http://schemas.openxmlformats.org/officeDocument/2006/relationships/hyperlink" Target="tmlink://1A3F06D3C9A747AABEAEC379F22D4DEB/33292F57538B490BBC388493B60010FB/" TargetMode="External"/><Relationship Id="rId5" Type="http://schemas.openxmlformats.org/officeDocument/2006/relationships/hyperlink" Target="tmlink://420B465DBD6B4B3DA5D2F2CE52DAE8DD/33292F57538B490BBC388493B60010FB/" TargetMode="External"/><Relationship Id="rId10" Type="http://schemas.openxmlformats.org/officeDocument/2006/relationships/image" Target="../media/image4.png"/><Relationship Id="rId4" Type="http://schemas.openxmlformats.org/officeDocument/2006/relationships/hyperlink" Target="tmlink://648676E9F2FB47168B3A98CF81F89591/33292F57538B490BBC388493B60010FB/" TargetMode="External"/><Relationship Id="rId9" Type="http://schemas.openxmlformats.org/officeDocument/2006/relationships/hyperlink" Target="tmlink://136BF5ABB55340F8A5965FC0CA47FD77/33292F57538B490BBC388493B60010FB/" TargetMode="External"/></Relationships>
</file>

<file path=xl/drawings/drawing1.xml><?xml version="1.0" encoding="utf-8"?>
<xdr:wsDr xmlns:xdr="http://schemas.openxmlformats.org/drawingml/2006/spreadsheetDrawing" xmlns:a="http://schemas.openxmlformats.org/drawingml/2006/main">
  <xdr:twoCellAnchor>
    <xdr:from>
      <xdr:col>0</xdr:col>
      <xdr:colOff>13608</xdr:colOff>
      <xdr:row>7</xdr:row>
      <xdr:rowOff>160019</xdr:rowOff>
    </xdr:from>
    <xdr:to>
      <xdr:col>3</xdr:col>
      <xdr:colOff>0</xdr:colOff>
      <xdr:row>10</xdr:row>
      <xdr:rowOff>13606</xdr:rowOff>
    </xdr:to>
    <xdr:sp macro="" textlink="">
      <xdr:nvSpPr>
        <xdr:cNvPr id="1162" name="AutoShape 85"/>
        <xdr:cNvSpPr>
          <a:spLocks/>
        </xdr:cNvSpPr>
      </xdr:nvSpPr>
      <xdr:spPr bwMode="auto">
        <a:xfrm rot="-5400000">
          <a:off x="3383995" y="-1984024"/>
          <a:ext cx="353649" cy="7094423"/>
        </a:xfrm>
        <a:prstGeom prst="rightBrace">
          <a:avLst>
            <a:gd name="adj1" fmla="val 168371"/>
            <a:gd name="adj2" fmla="val 84468"/>
          </a:avLst>
        </a:prstGeom>
        <a:noFill/>
        <a:ln w="12700">
          <a:solidFill>
            <a:srgbClr val="000000"/>
          </a:solidFill>
          <a:round/>
          <a:headEnd/>
          <a:tailEnd/>
        </a:ln>
      </xdr:spPr>
    </xdr:sp>
    <xdr:clientData/>
  </xdr:twoCellAnchor>
  <xdr:twoCellAnchor>
    <xdr:from>
      <xdr:col>0</xdr:col>
      <xdr:colOff>2594443</xdr:colOff>
      <xdr:row>4</xdr:row>
      <xdr:rowOff>107157</xdr:rowOff>
    </xdr:from>
    <xdr:to>
      <xdr:col>2</xdr:col>
      <xdr:colOff>794309</xdr:colOff>
      <xdr:row>4</xdr:row>
      <xdr:rowOff>109334</xdr:rowOff>
    </xdr:to>
    <xdr:sp macro="" textlink="">
      <xdr:nvSpPr>
        <xdr:cNvPr id="1163" name="Line 86"/>
        <xdr:cNvSpPr>
          <a:spLocks noChangeShapeType="1"/>
        </xdr:cNvSpPr>
      </xdr:nvSpPr>
      <xdr:spPr bwMode="auto">
        <a:xfrm flipV="1">
          <a:off x="2594443" y="833438"/>
          <a:ext cx="3414804" cy="2177"/>
        </a:xfrm>
        <a:prstGeom prst="line">
          <a:avLst/>
        </a:prstGeom>
        <a:noFill/>
        <a:ln w="12700">
          <a:solidFill>
            <a:srgbClr val="000000"/>
          </a:solidFill>
          <a:round/>
          <a:headEnd/>
          <a:tailEnd/>
        </a:ln>
      </xdr:spPr>
    </xdr:sp>
    <xdr:clientData/>
  </xdr:twoCellAnchor>
  <xdr:twoCellAnchor>
    <xdr:from>
      <xdr:col>2</xdr:col>
      <xdr:colOff>794309</xdr:colOff>
      <xdr:row>4</xdr:row>
      <xdr:rowOff>111035</xdr:rowOff>
    </xdr:from>
    <xdr:to>
      <xdr:col>2</xdr:col>
      <xdr:colOff>794309</xdr:colOff>
      <xdr:row>7</xdr:row>
      <xdr:rowOff>133895</xdr:rowOff>
    </xdr:to>
    <xdr:sp macro="" textlink="">
      <xdr:nvSpPr>
        <xdr:cNvPr id="1164" name="Line 87"/>
        <xdr:cNvSpPr>
          <a:spLocks noChangeShapeType="1"/>
        </xdr:cNvSpPr>
      </xdr:nvSpPr>
      <xdr:spPr bwMode="auto">
        <a:xfrm>
          <a:off x="6009247" y="837316"/>
          <a:ext cx="0" cy="522923"/>
        </a:xfrm>
        <a:prstGeom prst="line">
          <a:avLst/>
        </a:prstGeom>
        <a:noFill/>
        <a:ln w="12700">
          <a:solidFill>
            <a:srgbClr val="000000"/>
          </a:solidFill>
          <a:round/>
          <a:headEnd/>
          <a:tailEnd type="triangle" w="lg" len="med"/>
        </a:ln>
      </xdr:spPr>
    </xdr:sp>
    <xdr:clientData/>
  </xdr:twoCellAnchor>
  <xdr:twoCellAnchor editAs="oneCell">
    <xdr:from>
      <xdr:col>4</xdr:col>
      <xdr:colOff>0</xdr:colOff>
      <xdr:row>14</xdr:row>
      <xdr:rowOff>0</xdr:rowOff>
    </xdr:from>
    <xdr:to>
      <xdr:col>4</xdr:col>
      <xdr:colOff>2362530</xdr:colOff>
      <xdr:row>14</xdr:row>
      <xdr:rowOff>181000</xdr:rowOff>
    </xdr:to>
    <xdr:pic>
      <xdr:nvPicPr>
        <xdr:cNvPr id="5" name="Picture 4" descr="Planning Analytical Procedures||BD9E5BA4B1DF4531B264345A814282DA|4|5">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5" y="2171700"/>
          <a:ext cx="2362530" cy="181000"/>
        </a:xfrm>
        <a:prstGeom prst="rect">
          <a:avLst/>
        </a:prstGeom>
        <a:solidFill>
          <a:scrgbClr r="0" g="0" b="0">
            <a:alpha val="0"/>
          </a:scrgbClr>
        </a:solidFill>
      </xdr:spPr>
    </xdr:pic>
    <xdr:clientData/>
  </xdr:twoCellAnchor>
  <xdr:twoCellAnchor editAs="oneCell">
    <xdr:from>
      <xdr:col>4</xdr:col>
      <xdr:colOff>0</xdr:colOff>
      <xdr:row>11</xdr:row>
      <xdr:rowOff>0</xdr:rowOff>
    </xdr:from>
    <xdr:to>
      <xdr:col>4</xdr:col>
      <xdr:colOff>2362530</xdr:colOff>
      <xdr:row>11</xdr:row>
      <xdr:rowOff>181000</xdr:rowOff>
    </xdr:to>
    <xdr:pic>
      <xdr:nvPicPr>
        <xdr:cNvPr id="8" name="Picture 7" descr="Planning Analytical Procedures||39EF07A6CCE5491A9665370D0D9360E3|4|5">
          <a:hlinkClick xmlns:r="http://schemas.openxmlformats.org/officeDocument/2006/relationships" r:id="rId3"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5" y="3143250"/>
          <a:ext cx="2362530" cy="181000"/>
        </a:xfrm>
        <a:prstGeom prst="rect">
          <a:avLst/>
        </a:prstGeom>
        <a:solidFill>
          <a:scrgbClr r="0" g="0" b="0">
            <a:alpha val="0"/>
          </a:scrgbClr>
        </a:solidFill>
      </xdr:spPr>
    </xdr:pic>
    <xdr:clientData/>
  </xdr:twoCellAnchor>
  <xdr:twoCellAnchor editAs="oneCell">
    <xdr:from>
      <xdr:col>4</xdr:col>
      <xdr:colOff>0</xdr:colOff>
      <xdr:row>17</xdr:row>
      <xdr:rowOff>0</xdr:rowOff>
    </xdr:from>
    <xdr:to>
      <xdr:col>4</xdr:col>
      <xdr:colOff>2362530</xdr:colOff>
      <xdr:row>17</xdr:row>
      <xdr:rowOff>181000</xdr:rowOff>
    </xdr:to>
    <xdr:pic>
      <xdr:nvPicPr>
        <xdr:cNvPr id="9" name="Picture 8" descr="Planning Analytical Procedures||648676E9F2FB47168B3A98CF81F89591|4|5">
          <a:hlinkClick xmlns:r="http://schemas.openxmlformats.org/officeDocument/2006/relationships" r:id="rId4"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5" y="4114800"/>
          <a:ext cx="2362530" cy="181000"/>
        </a:xfrm>
        <a:prstGeom prst="rect">
          <a:avLst/>
        </a:prstGeom>
        <a:solidFill>
          <a:scrgbClr r="0" g="0" b="0">
            <a:alpha val="0"/>
          </a:scrgbClr>
        </a:solidFill>
      </xdr:spPr>
    </xdr:pic>
    <xdr:clientData/>
  </xdr:twoCellAnchor>
  <xdr:twoCellAnchor editAs="oneCell">
    <xdr:from>
      <xdr:col>4</xdr:col>
      <xdr:colOff>0</xdr:colOff>
      <xdr:row>16</xdr:row>
      <xdr:rowOff>0</xdr:rowOff>
    </xdr:from>
    <xdr:to>
      <xdr:col>4</xdr:col>
      <xdr:colOff>2543530</xdr:colOff>
      <xdr:row>16</xdr:row>
      <xdr:rowOff>181000</xdr:rowOff>
    </xdr:to>
    <xdr:pic>
      <xdr:nvPicPr>
        <xdr:cNvPr id="11" name="Picture 10" descr="Management Override of Controls||420B465DBD6B4B3DA5D2F2CE52DAE8DD|4|3">
          <a:hlinkClick xmlns:r="http://schemas.openxmlformats.org/officeDocument/2006/relationships" r:id="rId5" tooltip="Management Override of Controls"/>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5" y="6543675"/>
          <a:ext cx="2543530" cy="181000"/>
        </a:xfrm>
        <a:prstGeom prst="rect">
          <a:avLst/>
        </a:prstGeom>
        <a:solidFill>
          <a:scrgbClr r="0" g="0" b="0">
            <a:alpha val="0"/>
          </a:scrgbClr>
        </a:solidFill>
      </xdr:spPr>
    </xdr:pic>
    <xdr:clientData/>
  </xdr:twoCellAnchor>
  <xdr:twoCellAnchor editAs="oneCell">
    <xdr:from>
      <xdr:col>4</xdr:col>
      <xdr:colOff>1</xdr:colOff>
      <xdr:row>13</xdr:row>
      <xdr:rowOff>0</xdr:rowOff>
    </xdr:from>
    <xdr:to>
      <xdr:col>4</xdr:col>
      <xdr:colOff>1467056</xdr:colOff>
      <xdr:row>13</xdr:row>
      <xdr:rowOff>181000</xdr:rowOff>
    </xdr:to>
    <xdr:pic>
      <xdr:nvPicPr>
        <xdr:cNvPr id="12" name="Picture 11" descr="Note Disclosures||1B6F7DDCABFA4C4284D7194B81079DE7|4|2">
          <a:hlinkClick xmlns:r="http://schemas.openxmlformats.org/officeDocument/2006/relationships" r:id="rId7" tooltip="Note Disclosures"/>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6" y="8001000"/>
          <a:ext cx="1467055" cy="181000"/>
        </a:xfrm>
        <a:prstGeom prst="rect">
          <a:avLst/>
        </a:prstGeom>
        <a:solidFill>
          <a:scrgbClr r="0" g="0" b="0">
            <a:alpha val="0"/>
          </a:scrgbClr>
        </a:solidFill>
      </xdr:spPr>
    </xdr:pic>
    <xdr:clientData/>
  </xdr:twoCellAnchor>
  <xdr:twoCellAnchor editAs="oneCell">
    <xdr:from>
      <xdr:col>4</xdr:col>
      <xdr:colOff>1</xdr:colOff>
      <xdr:row>12</xdr:row>
      <xdr:rowOff>0</xdr:rowOff>
    </xdr:from>
    <xdr:to>
      <xdr:col>4</xdr:col>
      <xdr:colOff>2410162</xdr:colOff>
      <xdr:row>12</xdr:row>
      <xdr:rowOff>181000</xdr:rowOff>
    </xdr:to>
    <xdr:pic>
      <xdr:nvPicPr>
        <xdr:cNvPr id="2" name="Picture 1" descr="Existence - Cash &amp; Investments||136BF5ABB55340F8A5965FC0CA47FD77|4|2">
          <a:hlinkClick xmlns:r="http://schemas.openxmlformats.org/officeDocument/2006/relationships" r:id="rId9" tooltip="Existence - Cash &amp; Investments"/>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6" y="11077575"/>
          <a:ext cx="2410161" cy="181000"/>
        </a:xfrm>
        <a:prstGeom prst="rect">
          <a:avLst/>
        </a:prstGeom>
        <a:solidFill>
          <a:scrgbClr r="0" g="0" b="0">
            <a:alpha val="0"/>
          </a:scrgbClr>
        </a:solidFill>
      </xdr:spPr>
    </xdr:pic>
    <xdr:clientData/>
  </xdr:twoCellAnchor>
  <xdr:twoCellAnchor editAs="oneCell">
    <xdr:from>
      <xdr:col>4</xdr:col>
      <xdr:colOff>0</xdr:colOff>
      <xdr:row>15</xdr:row>
      <xdr:rowOff>0</xdr:rowOff>
    </xdr:from>
    <xdr:to>
      <xdr:col>4</xdr:col>
      <xdr:colOff>2819794</xdr:colOff>
      <xdr:row>15</xdr:row>
      <xdr:rowOff>181000</xdr:rowOff>
    </xdr:to>
    <xdr:pic>
      <xdr:nvPicPr>
        <xdr:cNvPr id="3" name="Picture 2" descr="Balance Sheet &amp; Operating Statement||1A3F06D3C9A747AABEAEC379F22D4DEB|4|2">
          <a:hlinkClick xmlns:r="http://schemas.openxmlformats.org/officeDocument/2006/relationships" r:id="rId11" tooltip="Balance Sheet &amp; Operating Statement"/>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24825" y="5086350"/>
          <a:ext cx="2819794"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2"/>
  <sheetViews>
    <sheetView showGridLines="0" tabSelected="1" topLeftCell="E13" zoomScale="90" zoomScaleNormal="90" zoomScaleSheetLayoutView="75" workbookViewId="0">
      <selection activeCell="A30" sqref="A30"/>
    </sheetView>
  </sheetViews>
  <sheetFormatPr defaultColWidth="9.140625" defaultRowHeight="12.75" x14ac:dyDescent="0.2"/>
  <cols>
    <col min="1" max="1" width="62.85546875" style="3" customWidth="1"/>
    <col min="2" max="3" width="23.7109375" style="3" customWidth="1"/>
    <col min="4" max="4" width="15.140625" style="10" customWidth="1"/>
    <col min="5" max="5" width="46.7109375" style="3" customWidth="1"/>
    <col min="6" max="11" width="15.140625" style="3" customWidth="1"/>
    <col min="12" max="12" width="8.7109375" style="3" customWidth="1"/>
    <col min="13" max="13" width="41.85546875" style="3" customWidth="1"/>
    <col min="14" max="16384" width="9.140625" style="3"/>
  </cols>
  <sheetData>
    <row r="1" spans="1:13" ht="18" x14ac:dyDescent="0.2">
      <c r="A1" s="7" t="s">
        <v>32</v>
      </c>
      <c r="D1" s="8"/>
      <c r="E1" s="7"/>
      <c r="F1" s="7"/>
    </row>
    <row r="2" spans="1:13" ht="13.15" customHeight="1" x14ac:dyDescent="0.2">
      <c r="A2" s="9"/>
      <c r="G2" s="60" t="s">
        <v>15</v>
      </c>
      <c r="H2" s="61"/>
      <c r="I2" s="61"/>
      <c r="J2" s="61"/>
      <c r="K2" s="61"/>
      <c r="L2" s="62"/>
    </row>
    <row r="3" spans="1:13" ht="13.15" customHeight="1" x14ac:dyDescent="0.2">
      <c r="A3" s="11" t="s">
        <v>12</v>
      </c>
      <c r="G3" s="56" t="s">
        <v>14</v>
      </c>
      <c r="H3" s="57"/>
      <c r="I3" s="57"/>
      <c r="J3" s="57"/>
      <c r="K3" s="57"/>
      <c r="L3" s="58"/>
    </row>
    <row r="4" spans="1:13" ht="13.15" customHeight="1" x14ac:dyDescent="0.2">
      <c r="A4" s="9" t="s">
        <v>28</v>
      </c>
      <c r="G4" s="59" t="s">
        <v>40</v>
      </c>
      <c r="H4" s="57"/>
      <c r="I4" s="57"/>
      <c r="J4" s="57"/>
      <c r="K4" s="57"/>
      <c r="L4" s="58"/>
    </row>
    <row r="5" spans="1:13" ht="13.15" customHeight="1" x14ac:dyDescent="0.2">
      <c r="A5" s="12" t="s">
        <v>16</v>
      </c>
      <c r="G5" s="56"/>
      <c r="H5" s="57"/>
      <c r="I5" s="57"/>
      <c r="J5" s="57"/>
      <c r="K5" s="57"/>
      <c r="L5" s="58"/>
    </row>
    <row r="6" spans="1:13" ht="13.15" customHeight="1" x14ac:dyDescent="0.2">
      <c r="A6" s="12" t="s">
        <v>17</v>
      </c>
      <c r="G6" s="59" t="s">
        <v>42</v>
      </c>
      <c r="H6" s="57"/>
      <c r="I6" s="57"/>
      <c r="J6" s="57"/>
      <c r="K6" s="57"/>
      <c r="L6" s="58"/>
    </row>
    <row r="7" spans="1:13" ht="13.15" customHeight="1" x14ac:dyDescent="0.2">
      <c r="A7" s="12" t="s">
        <v>25</v>
      </c>
      <c r="G7" s="59" t="s">
        <v>43</v>
      </c>
      <c r="H7" s="57"/>
      <c r="I7" s="57"/>
      <c r="J7" s="57"/>
      <c r="K7" s="57"/>
      <c r="L7" s="58"/>
    </row>
    <row r="8" spans="1:13" ht="13.15" customHeight="1" x14ac:dyDescent="0.2">
      <c r="A8" s="12" t="s">
        <v>26</v>
      </c>
      <c r="G8" s="56"/>
      <c r="H8" s="57"/>
      <c r="I8" s="57"/>
      <c r="J8" s="57"/>
      <c r="K8" s="57"/>
      <c r="L8" s="58"/>
    </row>
    <row r="9" spans="1:13" x14ac:dyDescent="0.2">
      <c r="C9" s="12"/>
      <c r="G9" s="59" t="s">
        <v>41</v>
      </c>
      <c r="H9" s="57"/>
      <c r="I9" s="57"/>
      <c r="J9" s="57"/>
      <c r="K9" s="57"/>
      <c r="L9" s="58"/>
    </row>
    <row r="10" spans="1:13" x14ac:dyDescent="0.2">
      <c r="C10" s="12"/>
      <c r="G10" s="13"/>
      <c r="H10" s="13"/>
      <c r="I10" s="13"/>
      <c r="J10" s="13"/>
      <c r="K10" s="13"/>
    </row>
    <row r="11" spans="1:13" s="12" customFormat="1" ht="38.25" x14ac:dyDescent="0.2">
      <c r="A11" s="28" t="s">
        <v>27</v>
      </c>
      <c r="B11" s="28" t="s">
        <v>10</v>
      </c>
      <c r="C11" s="28" t="s">
        <v>5</v>
      </c>
      <c r="D11" s="29" t="s">
        <v>11</v>
      </c>
      <c r="E11" s="29" t="s">
        <v>2</v>
      </c>
      <c r="F11" s="29" t="s">
        <v>36</v>
      </c>
      <c r="G11" s="30" t="s">
        <v>35</v>
      </c>
      <c r="H11" s="30" t="s">
        <v>34</v>
      </c>
      <c r="I11" s="30" t="s">
        <v>29</v>
      </c>
      <c r="J11" s="30" t="s">
        <v>0</v>
      </c>
      <c r="K11" s="30" t="s">
        <v>7</v>
      </c>
      <c r="L11" s="41" t="s">
        <v>13</v>
      </c>
      <c r="M11" s="29" t="s">
        <v>44</v>
      </c>
    </row>
    <row r="12" spans="1:13" ht="127.5" customHeight="1" x14ac:dyDescent="0.2">
      <c r="A12" s="44" t="s">
        <v>53</v>
      </c>
      <c r="B12" s="43" t="s">
        <v>47</v>
      </c>
      <c r="C12" s="43" t="s">
        <v>45</v>
      </c>
      <c r="D12" s="15" t="s">
        <v>50</v>
      </c>
      <c r="E12" s="16"/>
      <c r="F12" s="16" t="s">
        <v>51</v>
      </c>
      <c r="G12" s="17"/>
      <c r="H12" s="17">
        <v>40366.120000000003</v>
      </c>
      <c r="I12" s="17"/>
      <c r="J12" s="17"/>
      <c r="K12" s="17">
        <v>-40366.120000000003</v>
      </c>
      <c r="L12" s="1" t="str">
        <f t="shared" ref="L12:L29" si="0">IF(ROUNDDOWN(SUM(G12:K12),0)=0,"OK","ERROR")</f>
        <v>OK</v>
      </c>
      <c r="M12" s="50" t="s">
        <v>58</v>
      </c>
    </row>
    <row r="13" spans="1:13" ht="89.25" x14ac:dyDescent="0.2">
      <c r="A13" s="44" t="s">
        <v>57</v>
      </c>
      <c r="B13" s="18" t="s">
        <v>47</v>
      </c>
      <c r="C13" s="43" t="s">
        <v>45</v>
      </c>
      <c r="D13" s="15" t="s">
        <v>50</v>
      </c>
      <c r="E13" s="16"/>
      <c r="F13" s="16" t="s">
        <v>51</v>
      </c>
      <c r="G13" s="17">
        <v>-135963.87</v>
      </c>
      <c r="H13" s="17"/>
      <c r="I13" s="17"/>
      <c r="J13" s="17">
        <v>135963.87</v>
      </c>
      <c r="K13" s="17"/>
      <c r="L13" s="1" t="str">
        <f t="shared" si="0"/>
        <v>OK</v>
      </c>
      <c r="M13" s="51"/>
    </row>
    <row r="14" spans="1:13" ht="191.25" x14ac:dyDescent="0.2">
      <c r="A14" s="48" t="s">
        <v>54</v>
      </c>
      <c r="B14" s="43" t="s">
        <v>55</v>
      </c>
      <c r="C14" s="43" t="s">
        <v>49</v>
      </c>
      <c r="D14" s="15" t="s">
        <v>50</v>
      </c>
      <c r="E14" s="16"/>
      <c r="F14" s="16" t="s">
        <v>51</v>
      </c>
      <c r="G14" s="63" t="s">
        <v>56</v>
      </c>
      <c r="H14" s="64"/>
      <c r="I14" s="64"/>
      <c r="J14" s="64"/>
      <c r="K14" s="65"/>
      <c r="L14" s="1" t="str">
        <f t="shared" si="0"/>
        <v>OK</v>
      </c>
      <c r="M14" s="51"/>
    </row>
    <row r="15" spans="1:13" ht="63.75" x14ac:dyDescent="0.2">
      <c r="A15" s="44" t="s">
        <v>59</v>
      </c>
      <c r="B15" s="43" t="s">
        <v>46</v>
      </c>
      <c r="C15" s="43" t="s">
        <v>45</v>
      </c>
      <c r="D15" s="15" t="s">
        <v>50</v>
      </c>
      <c r="E15" s="16"/>
      <c r="F15" s="16" t="s">
        <v>51</v>
      </c>
      <c r="G15" s="17"/>
      <c r="H15" s="17">
        <v>53870.85</v>
      </c>
      <c r="I15" s="17"/>
      <c r="J15" s="17"/>
      <c r="K15" s="17">
        <v>-53870.85</v>
      </c>
      <c r="L15" s="1" t="str">
        <f t="shared" si="0"/>
        <v>OK</v>
      </c>
      <c r="M15" s="51"/>
    </row>
    <row r="16" spans="1:13" ht="89.25" x14ac:dyDescent="0.2">
      <c r="A16" s="45" t="s">
        <v>52</v>
      </c>
      <c r="B16" s="18" t="s">
        <v>46</v>
      </c>
      <c r="C16" s="43" t="s">
        <v>45</v>
      </c>
      <c r="D16" s="15" t="s">
        <v>50</v>
      </c>
      <c r="E16" s="16"/>
      <c r="F16" s="16" t="s">
        <v>51</v>
      </c>
      <c r="G16" s="17">
        <v>8691.91</v>
      </c>
      <c r="H16" s="17"/>
      <c r="I16" s="17"/>
      <c r="J16" s="17">
        <v>-8691.91</v>
      </c>
      <c r="K16" s="17"/>
      <c r="L16" s="1" t="str">
        <f t="shared" si="0"/>
        <v>OK</v>
      </c>
      <c r="M16" s="51"/>
    </row>
    <row r="17" spans="1:13" ht="89.25" x14ac:dyDescent="0.2">
      <c r="A17" s="46" t="s">
        <v>60</v>
      </c>
      <c r="B17" s="43" t="s">
        <v>46</v>
      </c>
      <c r="C17" s="43" t="s">
        <v>45</v>
      </c>
      <c r="D17" s="47" t="s">
        <v>50</v>
      </c>
      <c r="E17" s="16"/>
      <c r="F17" s="16" t="s">
        <v>51</v>
      </c>
      <c r="G17" s="49">
        <v>-29433</v>
      </c>
      <c r="H17" s="49"/>
      <c r="I17" s="49"/>
      <c r="J17" s="49">
        <v>29433</v>
      </c>
      <c r="K17" s="49"/>
      <c r="L17" s="1" t="str">
        <f t="shared" si="0"/>
        <v>OK</v>
      </c>
      <c r="M17" s="51"/>
    </row>
    <row r="18" spans="1:13" ht="63.75" x14ac:dyDescent="0.2">
      <c r="A18" s="44" t="s">
        <v>61</v>
      </c>
      <c r="B18" s="43" t="s">
        <v>48</v>
      </c>
      <c r="C18" s="43" t="s">
        <v>45</v>
      </c>
      <c r="D18" s="15" t="s">
        <v>50</v>
      </c>
      <c r="E18" s="16"/>
      <c r="F18" s="16" t="s">
        <v>51</v>
      </c>
      <c r="G18" s="17">
        <v>-15392.05</v>
      </c>
      <c r="H18" s="17"/>
      <c r="I18" s="17"/>
      <c r="J18" s="17">
        <v>15392.05</v>
      </c>
      <c r="K18" s="17"/>
      <c r="L18" s="1" t="str">
        <f t="shared" si="0"/>
        <v>OK</v>
      </c>
      <c r="M18" s="52"/>
    </row>
    <row r="19" spans="1:13" hidden="1" x14ac:dyDescent="0.2">
      <c r="A19" s="14"/>
      <c r="B19" s="18"/>
      <c r="C19" s="43"/>
      <c r="D19" s="15"/>
      <c r="E19" s="16"/>
      <c r="F19" s="16"/>
      <c r="G19" s="17"/>
      <c r="H19" s="17"/>
      <c r="I19" s="17"/>
      <c r="J19" s="17"/>
      <c r="K19" s="17"/>
      <c r="L19" s="1" t="str">
        <f t="shared" si="0"/>
        <v>OK</v>
      </c>
      <c r="M19" s="42"/>
    </row>
    <row r="20" spans="1:13" hidden="1" x14ac:dyDescent="0.2">
      <c r="A20" s="14"/>
      <c r="B20" s="18"/>
      <c r="C20" s="43"/>
      <c r="D20" s="15"/>
      <c r="E20" s="16"/>
      <c r="F20" s="16"/>
      <c r="G20" s="17"/>
      <c r="H20" s="17"/>
      <c r="I20" s="17"/>
      <c r="J20" s="17"/>
      <c r="K20" s="17"/>
      <c r="L20" s="1" t="str">
        <f t="shared" si="0"/>
        <v>OK</v>
      </c>
      <c r="M20" s="42"/>
    </row>
    <row r="21" spans="1:13" hidden="1" x14ac:dyDescent="0.2">
      <c r="A21" s="14"/>
      <c r="B21" s="18"/>
      <c r="C21" s="43"/>
      <c r="D21" s="15"/>
      <c r="E21" s="16"/>
      <c r="F21" s="16"/>
      <c r="G21" s="17"/>
      <c r="H21" s="17"/>
      <c r="I21" s="17"/>
      <c r="J21" s="17"/>
      <c r="K21" s="17"/>
      <c r="L21" s="1" t="str">
        <f t="shared" si="0"/>
        <v>OK</v>
      </c>
      <c r="M21" s="42"/>
    </row>
    <row r="22" spans="1:13" hidden="1" x14ac:dyDescent="0.2">
      <c r="A22" s="14"/>
      <c r="B22" s="18"/>
      <c r="C22" s="43"/>
      <c r="D22" s="15"/>
      <c r="E22" s="16"/>
      <c r="F22" s="16"/>
      <c r="G22" s="17"/>
      <c r="H22" s="17"/>
      <c r="I22" s="17"/>
      <c r="J22" s="17"/>
      <c r="K22" s="17"/>
      <c r="L22" s="1" t="str">
        <f t="shared" si="0"/>
        <v>OK</v>
      </c>
      <c r="M22" s="42"/>
    </row>
    <row r="23" spans="1:13" hidden="1" x14ac:dyDescent="0.2">
      <c r="A23" s="14"/>
      <c r="B23" s="18"/>
      <c r="C23" s="43"/>
      <c r="D23" s="15"/>
      <c r="E23" s="16"/>
      <c r="F23" s="16"/>
      <c r="G23" s="17"/>
      <c r="H23" s="17"/>
      <c r="I23" s="17"/>
      <c r="J23" s="17"/>
      <c r="K23" s="17"/>
      <c r="L23" s="1" t="str">
        <f t="shared" si="0"/>
        <v>OK</v>
      </c>
      <c r="M23" s="42"/>
    </row>
    <row r="24" spans="1:13" hidden="1" x14ac:dyDescent="0.2">
      <c r="A24" s="14"/>
      <c r="B24" s="18"/>
      <c r="C24" s="43"/>
      <c r="D24" s="15"/>
      <c r="E24" s="16"/>
      <c r="F24" s="16"/>
      <c r="G24" s="17"/>
      <c r="H24" s="17"/>
      <c r="I24" s="17"/>
      <c r="J24" s="17"/>
      <c r="K24" s="17"/>
      <c r="L24" s="1" t="str">
        <f t="shared" si="0"/>
        <v>OK</v>
      </c>
      <c r="M24" s="42"/>
    </row>
    <row r="25" spans="1:13" hidden="1" x14ac:dyDescent="0.2">
      <c r="A25" s="14"/>
      <c r="B25" s="18"/>
      <c r="C25" s="43"/>
      <c r="D25" s="15"/>
      <c r="E25" s="16"/>
      <c r="F25" s="16"/>
      <c r="G25" s="17"/>
      <c r="H25" s="17"/>
      <c r="I25" s="17"/>
      <c r="J25" s="17"/>
      <c r="K25" s="17"/>
      <c r="L25" s="1" t="str">
        <f t="shared" si="0"/>
        <v>OK</v>
      </c>
      <c r="M25" s="42"/>
    </row>
    <row r="26" spans="1:13" hidden="1" x14ac:dyDescent="0.2">
      <c r="A26" s="14"/>
      <c r="B26" s="18"/>
      <c r="C26" s="43"/>
      <c r="D26" s="19"/>
      <c r="E26" s="16"/>
      <c r="F26" s="16"/>
      <c r="G26" s="17"/>
      <c r="H26" s="17"/>
      <c r="I26" s="17"/>
      <c r="J26" s="17"/>
      <c r="K26" s="17"/>
      <c r="L26" s="1" t="str">
        <f t="shared" si="0"/>
        <v>OK</v>
      </c>
      <c r="M26" s="42"/>
    </row>
    <row r="27" spans="1:13" hidden="1" x14ac:dyDescent="0.2">
      <c r="A27" s="14"/>
      <c r="B27" s="18"/>
      <c r="C27" s="43"/>
      <c r="D27" s="15"/>
      <c r="E27" s="16"/>
      <c r="F27" s="16"/>
      <c r="G27" s="17"/>
      <c r="H27" s="17"/>
      <c r="I27" s="17"/>
      <c r="J27" s="17"/>
      <c r="K27" s="17"/>
      <c r="L27" s="1" t="str">
        <f t="shared" si="0"/>
        <v>OK</v>
      </c>
      <c r="M27" s="42"/>
    </row>
    <row r="28" spans="1:13" hidden="1" x14ac:dyDescent="0.2">
      <c r="A28" s="14"/>
      <c r="B28" s="18"/>
      <c r="C28" s="43"/>
      <c r="D28" s="15"/>
      <c r="E28" s="16"/>
      <c r="F28" s="16"/>
      <c r="G28" s="17"/>
      <c r="H28" s="17"/>
      <c r="I28" s="17"/>
      <c r="J28" s="17"/>
      <c r="K28" s="17"/>
      <c r="L28" s="1" t="str">
        <f t="shared" si="0"/>
        <v>OK</v>
      </c>
      <c r="M28" s="42"/>
    </row>
    <row r="29" spans="1:13" hidden="1" x14ac:dyDescent="0.2">
      <c r="A29" s="14"/>
      <c r="B29" s="18"/>
      <c r="C29" s="43"/>
      <c r="D29" s="15"/>
      <c r="E29" s="16"/>
      <c r="F29" s="16"/>
      <c r="G29" s="17"/>
      <c r="H29" s="17"/>
      <c r="I29" s="17"/>
      <c r="J29" s="17"/>
      <c r="K29" s="17"/>
      <c r="L29" s="1" t="str">
        <f t="shared" si="0"/>
        <v>OK</v>
      </c>
      <c r="M29" s="42"/>
    </row>
    <row r="30" spans="1:13" ht="24.6" customHeight="1" x14ac:dyDescent="0.2">
      <c r="A30" s="35" t="s">
        <v>33</v>
      </c>
      <c r="B30" s="31"/>
      <c r="C30" s="32"/>
      <c r="D30" s="32"/>
      <c r="E30" s="32"/>
      <c r="F30" s="32"/>
      <c r="G30" s="33"/>
      <c r="H30" s="33"/>
      <c r="I30" s="33"/>
      <c r="J30" s="33"/>
      <c r="K30" s="33"/>
      <c r="L30" s="34"/>
      <c r="M30" s="32"/>
    </row>
    <row r="31" spans="1:13" x14ac:dyDescent="0.2">
      <c r="A31" s="6"/>
      <c r="B31" s="2"/>
      <c r="D31" s="3"/>
      <c r="G31" s="4"/>
      <c r="H31" s="4"/>
      <c r="I31" s="4"/>
      <c r="J31" s="4"/>
      <c r="K31" s="4"/>
      <c r="L31" s="5"/>
    </row>
    <row r="32" spans="1:13" x14ac:dyDescent="0.2">
      <c r="C32" s="38"/>
      <c r="D32" s="53" t="s">
        <v>6</v>
      </c>
      <c r="E32" s="54"/>
      <c r="F32" s="55"/>
      <c r="G32" s="53" t="s">
        <v>37</v>
      </c>
      <c r="H32" s="54"/>
      <c r="I32" s="54"/>
      <c r="J32" s="54"/>
      <c r="K32" s="55"/>
    </row>
    <row r="33" spans="2:11" ht="22.5" x14ac:dyDescent="0.2">
      <c r="C33" s="36" t="s">
        <v>5</v>
      </c>
      <c r="D33" s="36" t="s">
        <v>3</v>
      </c>
      <c r="E33" s="36" t="s">
        <v>4</v>
      </c>
      <c r="F33" s="36" t="s">
        <v>31</v>
      </c>
      <c r="G33" s="37" t="s">
        <v>35</v>
      </c>
      <c r="H33" s="36" t="s">
        <v>34</v>
      </c>
      <c r="I33" s="36" t="s">
        <v>30</v>
      </c>
      <c r="J33" s="36" t="s">
        <v>0</v>
      </c>
      <c r="K33" s="36" t="s">
        <v>1</v>
      </c>
    </row>
    <row r="34" spans="2:11" ht="108.75" hidden="1" customHeight="1" x14ac:dyDescent="0.2">
      <c r="C34" s="20" t="s">
        <v>8</v>
      </c>
      <c r="D34" s="21" t="s">
        <v>9</v>
      </c>
      <c r="E34" s="21"/>
      <c r="F34" s="22"/>
      <c r="G34" s="22"/>
      <c r="H34" s="22"/>
      <c r="I34" s="22"/>
      <c r="J34" s="22"/>
      <c r="K34" s="21"/>
    </row>
    <row r="35" spans="2:11" x14ac:dyDescent="0.2">
      <c r="B35" s="39" t="s">
        <v>38</v>
      </c>
      <c r="C35" s="23" t="s">
        <v>45</v>
      </c>
      <c r="D35" s="24">
        <v>33123125</v>
      </c>
      <c r="E35" s="24">
        <v>1509290</v>
      </c>
      <c r="F35" s="25">
        <f t="shared" ref="F35:F42" si="1">ROUNDUP(MIN(D35,E35)*0.002,-3)</f>
        <v>4000</v>
      </c>
      <c r="G35" s="40">
        <f>SUMIFS(G$12:G$29,$C$12:$C$29,$C35,$D$12:$D$29,"&lt;&gt;corrected")</f>
        <v>-172097.00999999998</v>
      </c>
      <c r="H35" s="40">
        <f t="shared" ref="G35:K42" si="2">SUMIFS(H$12:H$29,$C$12:$C$29,$C35,$D$12:$D$29,"&lt;&gt;corrected")</f>
        <v>94236.97</v>
      </c>
      <c r="I35" s="40">
        <f t="shared" si="2"/>
        <v>0</v>
      </c>
      <c r="J35" s="40">
        <f>SUMIFS(J$12:J$29,$C$12:$C$29,$C35,$D$12:$D$29,"&lt;&gt;corrected")</f>
        <v>172097.00999999998</v>
      </c>
      <c r="K35" s="40">
        <f>SUMIFS(K$12:K$29,$C$12:$C$29,$C35,$D$12:$D$29,"&lt;&gt;corrected")</f>
        <v>-94236.97</v>
      </c>
    </row>
    <row r="36" spans="2:11" x14ac:dyDescent="0.2">
      <c r="C36" s="23"/>
      <c r="D36" s="24"/>
      <c r="E36" s="24"/>
      <c r="F36" s="25">
        <f t="shared" si="1"/>
        <v>0</v>
      </c>
      <c r="G36" s="26">
        <f t="shared" si="2"/>
        <v>0</v>
      </c>
      <c r="H36" s="26">
        <f t="shared" si="2"/>
        <v>0</v>
      </c>
      <c r="I36" s="26">
        <f t="shared" si="2"/>
        <v>0</v>
      </c>
      <c r="J36" s="26">
        <f t="shared" si="2"/>
        <v>0</v>
      </c>
      <c r="K36" s="26">
        <f t="shared" si="2"/>
        <v>0</v>
      </c>
    </row>
    <row r="37" spans="2:11" x14ac:dyDescent="0.2">
      <c r="C37" s="23"/>
      <c r="D37" s="24"/>
      <c r="E37" s="24"/>
      <c r="F37" s="25">
        <f t="shared" si="1"/>
        <v>0</v>
      </c>
      <c r="G37" s="26">
        <f t="shared" si="2"/>
        <v>0</v>
      </c>
      <c r="H37" s="26">
        <f t="shared" si="2"/>
        <v>0</v>
      </c>
      <c r="I37" s="26">
        <f t="shared" si="2"/>
        <v>0</v>
      </c>
      <c r="J37" s="26">
        <f t="shared" si="2"/>
        <v>0</v>
      </c>
      <c r="K37" s="26">
        <f t="shared" si="2"/>
        <v>0</v>
      </c>
    </row>
    <row r="38" spans="2:11" x14ac:dyDescent="0.2">
      <c r="C38" s="23"/>
      <c r="D38" s="24"/>
      <c r="E38" s="24"/>
      <c r="F38" s="25">
        <f t="shared" si="1"/>
        <v>0</v>
      </c>
      <c r="G38" s="26">
        <f t="shared" si="2"/>
        <v>0</v>
      </c>
      <c r="H38" s="26">
        <f t="shared" si="2"/>
        <v>0</v>
      </c>
      <c r="I38" s="26">
        <f t="shared" si="2"/>
        <v>0</v>
      </c>
      <c r="J38" s="26">
        <f t="shared" si="2"/>
        <v>0</v>
      </c>
      <c r="K38" s="26">
        <f t="shared" si="2"/>
        <v>0</v>
      </c>
    </row>
    <row r="39" spans="2:11" x14ac:dyDescent="0.2">
      <c r="C39" s="23"/>
      <c r="D39" s="24"/>
      <c r="E39" s="24"/>
      <c r="F39" s="25">
        <f t="shared" si="1"/>
        <v>0</v>
      </c>
      <c r="G39" s="26">
        <f t="shared" si="2"/>
        <v>0</v>
      </c>
      <c r="H39" s="26">
        <f t="shared" si="2"/>
        <v>0</v>
      </c>
      <c r="I39" s="26">
        <f t="shared" si="2"/>
        <v>0</v>
      </c>
      <c r="J39" s="26">
        <f t="shared" si="2"/>
        <v>0</v>
      </c>
      <c r="K39" s="26">
        <f t="shared" si="2"/>
        <v>0</v>
      </c>
    </row>
    <row r="40" spans="2:11" x14ac:dyDescent="0.2">
      <c r="C40" s="23"/>
      <c r="D40" s="24"/>
      <c r="E40" s="24"/>
      <c r="F40" s="25">
        <f t="shared" si="1"/>
        <v>0</v>
      </c>
      <c r="G40" s="26">
        <f t="shared" si="2"/>
        <v>0</v>
      </c>
      <c r="H40" s="26">
        <f t="shared" si="2"/>
        <v>0</v>
      </c>
      <c r="I40" s="26">
        <f t="shared" si="2"/>
        <v>0</v>
      </c>
      <c r="J40" s="26">
        <f t="shared" si="2"/>
        <v>0</v>
      </c>
      <c r="K40" s="26">
        <f t="shared" si="2"/>
        <v>0</v>
      </c>
    </row>
    <row r="41" spans="2:11" x14ac:dyDescent="0.2">
      <c r="C41" s="27"/>
      <c r="D41" s="24"/>
      <c r="E41" s="24"/>
      <c r="F41" s="25">
        <f t="shared" si="1"/>
        <v>0</v>
      </c>
      <c r="G41" s="26">
        <f t="shared" si="2"/>
        <v>0</v>
      </c>
      <c r="H41" s="26">
        <f t="shared" si="2"/>
        <v>0</v>
      </c>
      <c r="I41" s="26">
        <f t="shared" si="2"/>
        <v>0</v>
      </c>
      <c r="J41" s="26">
        <f t="shared" si="2"/>
        <v>0</v>
      </c>
      <c r="K41" s="26">
        <f t="shared" si="2"/>
        <v>0</v>
      </c>
    </row>
    <row r="42" spans="2:11" x14ac:dyDescent="0.2">
      <c r="C42" s="23"/>
      <c r="D42" s="24"/>
      <c r="E42" s="24"/>
      <c r="F42" s="25">
        <f t="shared" si="1"/>
        <v>0</v>
      </c>
      <c r="G42" s="26">
        <f t="shared" si="2"/>
        <v>0</v>
      </c>
      <c r="H42" s="26">
        <f t="shared" si="2"/>
        <v>0</v>
      </c>
      <c r="I42" s="26">
        <f t="shared" si="2"/>
        <v>0</v>
      </c>
      <c r="J42" s="26">
        <f t="shared" si="2"/>
        <v>0</v>
      </c>
      <c r="K42" s="26">
        <f t="shared" si="2"/>
        <v>0</v>
      </c>
    </row>
    <row r="43" spans="2:11" x14ac:dyDescent="0.2">
      <c r="C43" s="10"/>
    </row>
    <row r="44" spans="2:11" x14ac:dyDescent="0.2">
      <c r="C44" s="11" t="s">
        <v>21</v>
      </c>
    </row>
    <row r="45" spans="2:11" x14ac:dyDescent="0.2">
      <c r="C45" s="12" t="s">
        <v>18</v>
      </c>
    </row>
    <row r="46" spans="2:11" x14ac:dyDescent="0.2">
      <c r="C46" s="3" t="s">
        <v>24</v>
      </c>
    </row>
    <row r="47" spans="2:11" x14ac:dyDescent="0.2">
      <c r="C47" s="3" t="s">
        <v>23</v>
      </c>
    </row>
    <row r="48" spans="2:11" x14ac:dyDescent="0.2">
      <c r="C48" s="3" t="s">
        <v>19</v>
      </c>
    </row>
    <row r="49" spans="3:3" x14ac:dyDescent="0.2">
      <c r="C49" s="12" t="s">
        <v>22</v>
      </c>
    </row>
    <row r="50" spans="3:3" x14ac:dyDescent="0.2">
      <c r="C50" s="6" t="s">
        <v>20</v>
      </c>
    </row>
    <row r="52" spans="3:3" x14ac:dyDescent="0.2">
      <c r="C52" s="2" t="s">
        <v>39</v>
      </c>
    </row>
  </sheetData>
  <autoFilter ref="A11:M29">
    <sortState ref="A12:M30">
      <sortCondition ref="B11:B29"/>
    </sortState>
  </autoFilter>
  <mergeCells count="12">
    <mergeCell ref="G7:L7"/>
    <mergeCell ref="G14:K14"/>
    <mergeCell ref="G2:L2"/>
    <mergeCell ref="G3:L3"/>
    <mergeCell ref="G4:L4"/>
    <mergeCell ref="G5:L5"/>
    <mergeCell ref="G6:L6"/>
    <mergeCell ref="M12:M18"/>
    <mergeCell ref="D32:F32"/>
    <mergeCell ref="G32:K32"/>
    <mergeCell ref="G8:L8"/>
    <mergeCell ref="G9:L9"/>
  </mergeCells>
  <phoneticPr fontId="0" type="noConversion"/>
  <conditionalFormatting sqref="G12:M12 G19:M29 G14 L14 G15:L18 G13:L13">
    <cfRule type="expression" dxfId="8" priority="14" stopIfTrue="1">
      <formula>IF($D12="Corrected", TRUE, FALSE)</formula>
    </cfRule>
  </conditionalFormatting>
  <conditionalFormatting sqref="D12:D29">
    <cfRule type="cellIs" dxfId="7" priority="16" stopIfTrue="1" operator="equal">
      <formula>"Uncorrected"</formula>
    </cfRule>
  </conditionalFormatting>
  <conditionalFormatting sqref="L12:L29">
    <cfRule type="containsBlanks" dxfId="6" priority="10" stopIfTrue="1">
      <formula>LEN(TRIM(L12))=0</formula>
    </cfRule>
    <cfRule type="cellIs" dxfId="5" priority="18" stopIfTrue="1" operator="equal">
      <formula>"ERROR"</formula>
    </cfRule>
  </conditionalFormatting>
  <conditionalFormatting sqref="G35:H42">
    <cfRule type="expression" dxfId="4" priority="22" stopIfTrue="1">
      <formula>ABS(G35)&gt;$D35</formula>
    </cfRule>
  </conditionalFormatting>
  <conditionalFormatting sqref="I35:K42">
    <cfRule type="expression" dxfId="3" priority="29" stopIfTrue="1">
      <formula>IF(ABS(I35)&gt;$E35, TRUE, FALSE)</formula>
    </cfRule>
  </conditionalFormatting>
  <conditionalFormatting sqref="F35:K42">
    <cfRule type="cellIs" dxfId="2" priority="9" operator="equal">
      <formula>""</formula>
    </cfRule>
  </conditionalFormatting>
  <conditionalFormatting sqref="F12:F29">
    <cfRule type="expression" dxfId="1" priority="8">
      <formula>IF(OR($F12="Fraud", $F12="Override"), TRUE, FALSE)</formula>
    </cfRule>
  </conditionalFormatting>
  <conditionalFormatting sqref="C12:C29">
    <cfRule type="cellIs" dxfId="0" priority="1" operator="equal">
      <formula>""</formula>
    </cfRule>
  </conditionalFormatting>
  <dataValidations count="2">
    <dataValidation type="list" allowBlank="1" showInputMessage="1" showErrorMessage="1" errorTitle="Select from Drop-down List" error="Identify the misstatement as either &quot;corrected&quot; or &quot;uncorrected&quot; on the final audited financial statements." sqref="D12:D29">
      <formula1>"Corrected, Uncorrected"</formula1>
    </dataValidation>
    <dataValidation type="list" allowBlank="1" showInputMessage="1" showErrorMessage="1" sqref="F12:F29">
      <formula1>"Error, Noncompliance, Fraud, Override"</formula1>
    </dataValidation>
  </dataValidations>
  <printOptions horizontalCentered="1"/>
  <pageMargins left="0.46" right="0.4" top="1.5" bottom="0.69" header="0.75" footer="0.33"/>
  <pageSetup scale="89" fitToHeight="10" orientation="portrait" r:id="rId1"/>
  <headerFooter alignWithMargins="0">
    <oddHeader>&amp;C&amp;"Arial,Bold"&amp;14Summary of Uncorrected Items</oddHeader>
    <oddFooter>&amp;LWashington State Auditor's Office&amp;RPage &amp;P of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12</vt:i4>
      </vt:variant>
    </vt:vector>
  </HeadingPairs>
  <TitlesOfParts>
    <vt:vector size="13" baseType="lpstr">
      <vt:lpstr>GAAP Schedule of Misstatements</vt:lpstr>
      <vt:lpstr>'GAAP Schedule of Misstatements'!Print_Area</vt:lpstr>
      <vt:lpstr>'GAAP Schedule of Misstatements'!Print_Titles</vt:lpstr>
      <vt:lpstr>TMB1204880783</vt:lpstr>
      <vt:lpstr>TMB1219922602</vt:lpstr>
      <vt:lpstr>TMB1454863106</vt:lpstr>
      <vt:lpstr>TMB1571175955</vt:lpstr>
      <vt:lpstr>TMB1712539851</vt:lpstr>
      <vt:lpstr>TMB1933149764</vt:lpstr>
      <vt:lpstr>TMB2113903887</vt:lpstr>
      <vt:lpstr>TMB436924125</vt:lpstr>
      <vt:lpstr>TMB550902780</vt:lpstr>
      <vt:lpstr>TMB932349720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Aggregation of Errors - GAAP</dc:title>
  <dc:creator>Wa State Auditor's Office</dc:creator>
  <cp:keywords>Errors Financial Statement Aggregation</cp:keywords>
  <dc:description>Template Aggregation of Errors (passed adjusting journal entries) spreadsheet for use in GAAP audits.  For these audits, our opinion - and, therefore, our evaluation of the materiality of errors - is by opinion unit.</dc:description>
  <cp:lastModifiedBy>Du, Eileen (SAO)</cp:lastModifiedBy>
  <cp:lastPrinted>2023-01-03T18:04:38Z</cp:lastPrinted>
  <dcterms:created xsi:type="dcterms:W3CDTF">2002-09-16T20:50:02Z</dcterms:created>
  <dcterms:modified xsi:type="dcterms:W3CDTF">2023-01-19T21:34:41Z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