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simmonsj\appdata\local\temp\tm_temp\TM_5\"/>
    </mc:Choice>
  </mc:AlternateContent>
  <xr:revisionPtr revIDLastSave="0" documentId="13_ncr:1_{92D4AE42-2425-40BC-8FAD-0A084AE05E00}" xr6:coauthVersionLast="47" xr6:coauthVersionMax="47" xr10:uidLastSave="{00000000-0000-0000-0000-000000000000}"/>
  <bookViews>
    <workbookView xWindow="22932" yWindow="-108" windowWidth="23256" windowHeight="12576" tabRatio="733" xr2:uid="{00000000-000D-0000-FFFF-FFFF00000000}"/>
  </bookViews>
  <sheets>
    <sheet name="Monthly Statement Review" sheetId="1" r:id="rId1"/>
    <sheet name="Missing from PFD's analysis" sheetId="5" r:id="rId2"/>
    <sheet name="Miami and Atlanta Trip" sheetId="3" r:id="rId3"/>
    <sheet name="Denver Trip" sheetId="4" r:id="rId4"/>
  </sheets>
  <definedNames>
    <definedName name="_xlnm._FilterDatabase" localSheetId="0" hidden="1">'Monthly Statement Review'!$C$8:$I$98</definedName>
    <definedName name="TMB95600238">'Monthly Statement Review'!$A$1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 l="1"/>
  <c r="F6" i="1"/>
  <c r="G6" i="1"/>
  <c r="E6" i="1"/>
  <c r="E6" i="3"/>
  <c r="E6" i="5" l="1"/>
  <c r="E6"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tc={7821D860-56F3-4269-9F5E-32667FAAAA06}</author>
  </authors>
  <commentList>
    <comment ref="I8" authorId="0" shapeId="0" xr:uid="{7821D860-56F3-4269-9F5E-32667FAAAA06}">
      <text>
        <t xml:space="preserve">[Threaded comment]
Your version of Excel allows you to read this threaded comment; however, any edits to it will get removed if the file is opened in a newer version of Excel. Learn more: https://go.microsoft.com/fwlink/?linkid=870924
Comment:
    For each of the transactions we list as Misappropriation, please add in the auditor notes the justification for why we concluded that way. 
</t>
      </text>
    </comment>
  </commentList>
</comments>
</file>

<file path=xl/sharedStrings.xml><?xml version="1.0" encoding="utf-8"?>
<sst xmlns="http://schemas.openxmlformats.org/spreadsheetml/2006/main" count="700" uniqueCount="182">
  <si>
    <t>Statement</t>
  </si>
  <si>
    <t>Description</t>
  </si>
  <si>
    <t>Amount</t>
  </si>
  <si>
    <t>Auditor Notes</t>
  </si>
  <si>
    <t>Misappropriated?
(Y/N)</t>
  </si>
  <si>
    <t>Questionable?
(Y/N)</t>
  </si>
  <si>
    <t>Receipt or Support provided?
(Y/N)</t>
  </si>
  <si>
    <t>Transaction Date</t>
  </si>
  <si>
    <t>AMAZON.COM*2P34V3W61 AMZN AMZN.COM/BILL WA</t>
  </si>
  <si>
    <t>AMZN Mktp US*DO47A7DL3 Amzn.com/bill WA</t>
  </si>
  <si>
    <t>AMZN Mktp US*SF3VK1933 Amzn.com/bill WA</t>
  </si>
  <si>
    <t>AMZN Mktp US*DO43P85N3 Amzn.com/bill WA</t>
  </si>
  <si>
    <t>AMAZON.COM*2R3XR1P20 AMZN AMZN.COM/BILL WA</t>
  </si>
  <si>
    <t>AMZN Mktp US*216UN2BP0 Amzn.com/bill WA</t>
  </si>
  <si>
    <t>THE HOME DEPOT #4702 SEATTLE WA</t>
  </si>
  <si>
    <t>AMAZON.COM*296I57TF1 AMZN AMZN.COM/BILL WA</t>
  </si>
  <si>
    <t>Amazon.com*294MB64M0 Amzn.com/bill WA</t>
  </si>
  <si>
    <t>AMAZON.COM AMZN.COM/BILL AMZN.COM CREDIT</t>
  </si>
  <si>
    <t>AMAZON.COM*258013VA0 AMZN AMZN.COM/BILL WA</t>
  </si>
  <si>
    <t>AMZN Mktp US*257M55HG2 Amzn.com/bill WA</t>
  </si>
  <si>
    <t>Amazon.com*256D31RP2 Amzn.com/bill WA</t>
  </si>
  <si>
    <t>AMAZON.COM*2G52N7HL1 AMZN AMZN.COM/BILL WA</t>
  </si>
  <si>
    <t>AMZN Mktp US*2G7B115Q0 Amzn.com/bill WA</t>
  </si>
  <si>
    <t>AMZN Mktp US*2C6AT5ZU0 Amzn.com/bill WA</t>
  </si>
  <si>
    <t>AMAZON.COM*2C5F17J50 AMZN AMZN.COM/BILL WA</t>
  </si>
  <si>
    <t>Amazon Tips*2G84C4WX2 Amzn.com/bill WA</t>
  </si>
  <si>
    <t>Y</t>
  </si>
  <si>
    <t>AMAZON.COM*2C35K9VN1 AMZN AMZN.COM/BILL WA</t>
  </si>
  <si>
    <t>MACRINA SODO SEATTLE WA</t>
  </si>
  <si>
    <t>AMZN Mktp US Amzn.com/bill WA CREDIT</t>
  </si>
  <si>
    <t>AMZN MKTP US*2C87262W2 AM AMZN.COM/BILL WA</t>
  </si>
  <si>
    <t>AMZN Mktp US*271MW0TE1 Amzn.com/bill WA</t>
  </si>
  <si>
    <t>AMZN Mktp US*276SE9JP0 Amzn.com/bill WA</t>
  </si>
  <si>
    <t>worldmarket.com Alameda CA</t>
  </si>
  <si>
    <t>AMZN Mktp US*2763U9PM0 Amzn.com/bill WA</t>
  </si>
  <si>
    <t>AMAZON.COM*277DP8352 AMZN AMZN.COM/BILL WA</t>
  </si>
  <si>
    <t>AMZN Mktp US*270EH7Z32 Amzn.com/bill WA</t>
  </si>
  <si>
    <t>RITE AID - PAY AND GO ETTERS PA</t>
  </si>
  <si>
    <t>Amazon Tips*271331DN1 Amzn.com/bill WA</t>
  </si>
  <si>
    <t>CHICK-FIL-A #03318 TACOMA WA</t>
  </si>
  <si>
    <t>7-ELEVEN 22561 SEATTLE WA</t>
  </si>
  <si>
    <t>Amazon.com*2Y7WJ52V2 Amzn.com/bill WA</t>
  </si>
  <si>
    <t>AMZN Mktp US*L99O48SP3 Amzn.com/bill WA</t>
  </si>
  <si>
    <t>AMAZON.COM*LP6YM7AC3 AMZN AMZN.COM/BILL WA</t>
  </si>
  <si>
    <t>AMZN Mktp US*7B5OH5LI3 Amzn.com/bill WA</t>
  </si>
  <si>
    <t>AMZN Mktp US*UJ3RX94F3 Amzn.com/bill WA</t>
  </si>
  <si>
    <t>AMZN Mktp US*FT0EW0BL3 Amzn.com/bill WA</t>
  </si>
  <si>
    <t>TARGET 00006379 SEATTLE WA</t>
  </si>
  <si>
    <t>TACO BELL 031311 SEATTLE WA</t>
  </si>
  <si>
    <t>AMZN Mktp US*UE10D8SE3 Amzn.com/bill WA</t>
  </si>
  <si>
    <t>AMZN Mktp US*PB0VW96W3 Amzn.com/bill WA</t>
  </si>
  <si>
    <t>AMZN Mktp US*C00QC94S3 Amzn.com/bill WA</t>
  </si>
  <si>
    <t>AMZN Mktp US*0U7WC1KJ3 Amzn.com/bill WA</t>
  </si>
  <si>
    <t>AMZN MKTP US*XM6516G73 AM AMZN.COM/BILL WA</t>
  </si>
  <si>
    <t>STARBUCKS 800-782-7282 800-782-7282 WA</t>
  </si>
  <si>
    <t>WHOLEFDS WES#10524 SEATTLE WA</t>
  </si>
  <si>
    <t>AMZN Mktp US*7W65B5QR3 Amzn.com/bill WA</t>
  </si>
  <si>
    <t>CHEWY.COM 800-672-4399 FL</t>
  </si>
  <si>
    <t>TACO BELL 731311 425-683-6336 WA</t>
  </si>
  <si>
    <t>pet supplies ranging from pet food, toys and treats to litter, aquariums, and pet supplements</t>
  </si>
  <si>
    <t>PAGLIACCI WEST SEATTLE 206-726-1717 WA</t>
  </si>
  <si>
    <t>Amazon.com*8U78A1OX3 Amzn.com/bill WA</t>
  </si>
  <si>
    <t>Amazon.com*1N4DW6011 Amzn.com/bill WA</t>
  </si>
  <si>
    <t>AMAZON.COM*1N71A0RF1 AMZN AMZN.COM/BILL WA</t>
  </si>
  <si>
    <t>CHEWY.COM 800-672- CREDIT</t>
  </si>
  <si>
    <t>AMAZON.COM*166FB0UR1 AMZN AMZN.COM/BILL WA</t>
  </si>
  <si>
    <t>AMAZON.COM*1H2ZQ1OD1 AMZN AMZN.COM/BILL WA</t>
  </si>
  <si>
    <t>HOMEDEPOT.COM 800-430-3376 GA</t>
  </si>
  <si>
    <t>AMZN Mktp US*1A30B0IW1 Amzn.com/bill WA</t>
  </si>
  <si>
    <t>AMZN Mktp US*1H8LA9Y32 Amzn.com/bill WA</t>
  </si>
  <si>
    <t>AMZN Mktp US*1A20D49T0 Amzn.com/bill WA</t>
  </si>
  <si>
    <t>OFFICE DEPOT #811 SEATTLE WA</t>
  </si>
  <si>
    <t>TST* Cafe La Trova Miami FL</t>
  </si>
  <si>
    <t>SQ *SENSATION TOUR LLC Miami FL</t>
  </si>
  <si>
    <t>GARCIAS SEAFOOD GRILLE &amp; MIAMI FL</t>
  </si>
  <si>
    <t>EATALIANO KITCHEN BAR ATLANTA GA</t>
  </si>
  <si>
    <t>NORTH EXPRESS AIRPORT ATLANTA GA</t>
  </si>
  <si>
    <t>Garden &amp; Gun Club Atlanta GA</t>
  </si>
  <si>
    <t>GOLDBERGS BALLPARK VIL ATLANTA GA</t>
  </si>
  <si>
    <t>SQ *E CAB 195 Seattle WA</t>
  </si>
  <si>
    <t>MAX'S COAL OVEN PIZZERIA ATLANTA GA</t>
  </si>
  <si>
    <t>AMZN MKTP US*1O6X907M0 AM AMZN.COM/BILL WA</t>
  </si>
  <si>
    <t>AMZN MKTP US*1Q3N67U51 AM AMZN.COM/BILL WA</t>
  </si>
  <si>
    <t>AMAZON.COM*132T43WO1 AMZN AMZN.COM/BILL WA</t>
  </si>
  <si>
    <t>AMZN Mktp US*134J31R31 Amzn.com/bill WA</t>
  </si>
  <si>
    <t>AMAZON.COM*139B53ZY0 AMZN AMZN.COM/BILL WA</t>
  </si>
  <si>
    <t>CHIPOTLE ONLINE 180-024-4768 CA</t>
  </si>
  <si>
    <t>AMZN Mktp US*135SK8000 Amzn.com/bill WA</t>
  </si>
  <si>
    <t>Amazon.com*1359708W0 Amzn.com/bill WA</t>
  </si>
  <si>
    <t>MINT MOBILE 8006837392 CA</t>
  </si>
  <si>
    <t>VISUALCV VANCOUVER CD</t>
  </si>
  <si>
    <t>Amazon.com*1R4DY9V22 Amzn.com/bill WA</t>
  </si>
  <si>
    <t>AMAZON.COM*1R9KD1KB2 AMZN AMZN.COM/BILL WA</t>
  </si>
  <si>
    <t>UWAJIMAYA SEATTLE SEATTLE WA</t>
  </si>
  <si>
    <t>CHICK-FIL-A #03801 KIRKLAND WA</t>
  </si>
  <si>
    <t>YUAN SPA KIRKLAND 425-8968026 WA</t>
  </si>
  <si>
    <t>DOORDASH*TAQUERIA LA F WWW.DOORDASH. CA</t>
  </si>
  <si>
    <t>SHREE TRUCK STOP SEATTLE SEATTLE WA</t>
  </si>
  <si>
    <t>CONE AND STEINER - STADIU SEATTLE WA</t>
  </si>
  <si>
    <t>EXPEDIA 72331355165262 EXPEDIA.COM WA</t>
  </si>
  <si>
    <t>SQ *UNION TAXI Aurora CO</t>
  </si>
  <si>
    <t>VIEWHOUSE (MARKET ST) DENVER CO</t>
  </si>
  <si>
    <t>EXPEDIA 72319092207411 EXPEDIA.COM WA</t>
  </si>
  <si>
    <t>EXPEDIA 72319088877068 EXPEDIA.COM WA</t>
  </si>
  <si>
    <t>Total:</t>
  </si>
  <si>
    <t>not included in PFD's analysis</t>
  </si>
  <si>
    <t>AMAZON.COM*B32468QO3 AMZN AMZN.COM/BILL WA</t>
  </si>
  <si>
    <t>AMZN Mktp US*6E9ZR9PS3 Amzn.com/bill WA</t>
  </si>
  <si>
    <t>AMZN Mktp US*RR3YK2TV3 Amzn.com/bill WA</t>
  </si>
  <si>
    <t>N</t>
  </si>
  <si>
    <t>N/A</t>
  </si>
  <si>
    <t>Questionable</t>
  </si>
  <si>
    <t>Misappropriated</t>
  </si>
  <si>
    <t>Allowable/Supported</t>
  </si>
  <si>
    <t>THE HOME DEPOT #8944 SEATTLE WA</t>
  </si>
  <si>
    <t>One-stop shop brimming indoors and out with fresh flowers and produce, dry goods, ice cream, and a curated selection of prepared foods. Joshua advised he made this purchase for  Board Meeting refreshments.</t>
  </si>
  <si>
    <t>Top quality furniture, affordable home decor, imported rugs, curtains, unique gifts, food, wine and more. Joshua advised these are dishes and shelves for the PFD office. These transactions were included in our Accountability audit testing and there were no receipts or support provided.</t>
  </si>
  <si>
    <t>Joshua advised this is a business expense. Asked if there are receipts, and he is unsure.</t>
  </si>
  <si>
    <t>Airport transportation. Website inludes airport shuttles, private vans, and limo service.</t>
  </si>
  <si>
    <t>PFD's analysis shows a receipt was forwarded for this transaction. We followed up with Joshua Curtis, Executive Director, and he made a mistake in his original analysis. He advised this Whole Foods purchase for $17.62 was for refreshments for a Board meeting (allowable or for PFD purposes). Joshua confirmed there was no receipt for this purchase.</t>
  </si>
  <si>
    <t>Source:</t>
  </si>
  <si>
    <t>Purpose/Conclusion:</t>
  </si>
  <si>
    <t>To determine the amount of Allowable, Misappropriated, and Questionable purchases for the Washington State MLB PFD.</t>
  </si>
  <si>
    <t>We obtained credit card statements, receipts, and email corresspondence from Joshua Curtis, Executive Director.</t>
  </si>
  <si>
    <t>PFD's analysis shows a receipt was forwarded for this transaction. We followed up with Joshua Curtis, Executive Director, and he advised he made a mistake in his original analysis. He advised this Amazon purchase for $17.62 was not allowable or for PFD purposes.</t>
  </si>
  <si>
    <t>Joshua included this in his orginal analysis as a non-allowable transaction. Upon follow up, Joshua advised this is a business expense. Asked if there are receipts, and he is unsure.</t>
  </si>
  <si>
    <t xml:space="preserve">questionable </t>
  </si>
  <si>
    <t>Card #</t>
  </si>
  <si>
    <t>**6110</t>
  </si>
  <si>
    <t>**5714</t>
  </si>
  <si>
    <t>ALASKA AIR 0272134205341 SEATTLE WA (Seattle to Miami)</t>
  </si>
  <si>
    <t>UNITED 0167819676009800-932-2732 TX (Denver to San Diego)</t>
  </si>
  <si>
    <t>UNITED 0167819676878800-932-2732 TX (Seattle to Denver)</t>
  </si>
  <si>
    <r>
      <t xml:space="preserve">Command Strips (Hanging Strips Mega Pack and refill strips). Shipped to Subject's Home Address. </t>
    </r>
    <r>
      <rPr>
        <b/>
        <sz val="11"/>
        <color theme="1"/>
        <rFont val="Calibri"/>
        <family val="2"/>
        <scheme val="minor"/>
      </rPr>
      <t>(Reciept #8)</t>
    </r>
  </si>
  <si>
    <r>
      <t xml:space="preserve">Dish Soap, hand soap. Sent to subject's home address. </t>
    </r>
    <r>
      <rPr>
        <b/>
        <sz val="11"/>
        <color theme="1"/>
        <rFont val="Calibri"/>
        <family val="2"/>
        <scheme val="minor"/>
      </rPr>
      <t>(Receipt #6)</t>
    </r>
  </si>
  <si>
    <r>
      <t xml:space="preserve">Two 40' extension cords. Sent to subject's home address. </t>
    </r>
    <r>
      <rPr>
        <b/>
        <sz val="11"/>
        <color theme="1"/>
        <rFont val="Calibri"/>
        <family val="2"/>
        <scheme val="minor"/>
      </rPr>
      <t>(Receipt #7)</t>
    </r>
  </si>
  <si>
    <r>
      <t xml:space="preserve">Dish soap and sponges. We followed up with Joshua Curtis regarding this purchase and he advised this was for PFD purposes, even though it was shipped to the subject's address.  Joshua advised he does not know if the subject kept any part of this order for personal use. </t>
    </r>
    <r>
      <rPr>
        <b/>
        <sz val="11"/>
        <color theme="1"/>
        <rFont val="Calibri"/>
        <family val="2"/>
        <scheme val="minor"/>
      </rPr>
      <t>(Receipt #14)</t>
    </r>
  </si>
  <si>
    <r>
      <t xml:space="preserve">AAA batteries and AA batteries. We followed up with Joshua Curtis regarding this purchase and he advised this was for PFD purposes, even though it was shipped to the subject's address.  Joshua advised he does not know if the subject kept any part of this order for personal use. </t>
    </r>
    <r>
      <rPr>
        <b/>
        <sz val="11"/>
        <color theme="1"/>
        <rFont val="Calibri"/>
        <family val="2"/>
        <scheme val="minor"/>
      </rPr>
      <t>(Receipt #13)</t>
    </r>
  </si>
  <si>
    <r>
      <t xml:space="preserve">Kleenex, Dish Soap, Sponges, Pens, and Kleenex. Delivered to home address. We followed up with Joshua Curtis regarding this purchase and he advised this was for PFD purposes, even though it was shipped to the subject's address.  Joshua advised he does not know if the subject kept any part of this order for personal use. </t>
    </r>
    <r>
      <rPr>
        <b/>
        <sz val="11"/>
        <color theme="1"/>
        <rFont val="Calibri"/>
        <family val="2"/>
        <scheme val="minor"/>
      </rPr>
      <t>(Receipt #11)</t>
    </r>
  </si>
  <si>
    <r>
      <t xml:space="preserve">Highlighters. Delivered to the PFD address. </t>
    </r>
    <r>
      <rPr>
        <b/>
        <sz val="11"/>
        <color theme="1"/>
        <rFont val="Calibri"/>
        <family val="2"/>
        <scheme val="minor"/>
      </rPr>
      <t>(Receipt #5)</t>
    </r>
  </si>
  <si>
    <r>
      <t xml:space="preserve">Desk Stand for 2 screens. Delivered to the PFD address. </t>
    </r>
    <r>
      <rPr>
        <b/>
        <sz val="11"/>
        <color theme="1"/>
        <rFont val="Calibri"/>
        <family val="2"/>
        <scheme val="minor"/>
      </rPr>
      <t>(Receipt #4)</t>
    </r>
  </si>
  <si>
    <r>
      <t xml:space="preserve">Asus 27" monitor. Delievered to the PFD address. </t>
    </r>
    <r>
      <rPr>
        <b/>
        <sz val="11"/>
        <color theme="1"/>
        <rFont val="Calibri"/>
        <family val="2"/>
        <scheme val="minor"/>
      </rPr>
      <t>(Receipt #1)</t>
    </r>
  </si>
  <si>
    <r>
      <t xml:space="preserve">15' HDMI Cable. Delivered to the PFD address. </t>
    </r>
    <r>
      <rPr>
        <b/>
        <sz val="11"/>
        <color theme="1"/>
        <rFont val="Calibri"/>
        <family val="2"/>
        <scheme val="minor"/>
      </rPr>
      <t>(Receipt #1)</t>
    </r>
  </si>
  <si>
    <t>Reviewed email purchase confirmation for flight (Atl to Sea) for Joshua Curtis. No issues.</t>
  </si>
  <si>
    <t>Reviewed email purchase confirmation for flight (Sea to Mia) for Joshua Curtis. No issues.</t>
  </si>
  <si>
    <t xml:space="preserve">MARRIOTT 33727 MIAMI A MIAMI FL </t>
  </si>
  <si>
    <t>ALASKA AIR 0272134211438 SEATTLE WA (Atlanta to Seattle)</t>
  </si>
  <si>
    <t>EATaliano is an independent, family-owned, pizzeria restaurant and bar located in the lively atmosphere of The Battery Atlanta.
Reviewed Receipt.  No unallowable items. No issues noted.</t>
  </si>
  <si>
    <t>Reviewed Receipt.  Cane Fire Grille (restaurant). No unallowable items. No issues noted.</t>
  </si>
  <si>
    <t>Unpretentious old-school joint draws crowds with an on-site market &amp; outdoor patio with river views.
Reviewed Receipt.  No unallowable items. No issues noted.</t>
  </si>
  <si>
    <t>From the acclaimed magazine Garden &amp; Gun, the Garden &amp; Gun Club is a restaurant concept that celebrates the South with refined food, drink, and hospitality.
Reviewed Receipt.  No unallowable items. No issues noted.</t>
  </si>
  <si>
    <t>Reviewed Receipt for Granola and Coffee.  No unallowable items. No issues noted.</t>
  </si>
  <si>
    <t>Popular Cuban spot on Calle Ocho known for cocktails in a vibrant space fit for large parties.
Reviewed Receipt.  No unallowable items. No issues noted.</t>
  </si>
  <si>
    <t>Authentic, New York-style pizza, classic salads, pastas, Italian sandwiches, and signature coal oven wings.
Reviewed Receipt.  No unallowable items. No issues noted.</t>
  </si>
  <si>
    <t>Seattle Yellow cabs. Reviewed Square receipt. No issues noted.</t>
  </si>
  <si>
    <t>Transportation service in Miami. Reviewed Square receipt. No issues noted.</t>
  </si>
  <si>
    <t xml:space="preserve"> Union Taxi. Reviewed Square receipt. No issues noted.</t>
  </si>
  <si>
    <t>Reviewed email confirmation receipt. One way flight from Den to San Diego for Joshua Curtis. No issues noted.</t>
  </si>
  <si>
    <t>Reviewed email confirmation receipt. $19 for cancellation protection for Den to San Diego Flight. No issues noted.</t>
  </si>
  <si>
    <t>Reviewed email confirmation receipt. $19 for cancellation protection for Sea to Denver flight. No issues noted.</t>
  </si>
  <si>
    <t>Reviewed email confirmation receipt. One way flight from Sea to Denver for Joshua Curtis. No issues noted.</t>
  </si>
  <si>
    <t>Bustling restaurant &amp; bar with outdoor tables offering a menu of hearty American standards.
Reviewed Receipt.  No unallowable items. No issues noted.</t>
  </si>
  <si>
    <t>Joshua requested this receipt but does not have it currently</t>
  </si>
  <si>
    <t>PFD's analysis shows a receipt was forwarded for this transaction. Joshua Curtis, Executive Director, was able to forward an incomplete image as support showing (at least) one set of six ceramic plate set was purchased.  We looked up the plates on Amazon and confirmed each set of six plates is $34.99. Joshua confirmed 2 sets were purchased, plus tax and shipping and these were a PFD related expense.</t>
  </si>
  <si>
    <r>
      <rPr>
        <b/>
        <sz val="11"/>
        <color theme="1"/>
        <rFont val="Calibri"/>
        <family val="2"/>
        <scheme val="minor"/>
      </rPr>
      <t>Receipt #9</t>
    </r>
    <r>
      <rPr>
        <sz val="11"/>
        <color theme="1"/>
        <rFont val="Calibri"/>
        <family val="2"/>
        <scheme val="minor"/>
      </rPr>
      <t>, however this charge was cancelled.</t>
    </r>
  </si>
  <si>
    <t>We compared our review of credit card statement and the PFD's. We determined the listed expenditures were not identified as "questionable" or "misappropriation" in the PFD's analysis.</t>
  </si>
  <si>
    <t xml:space="preserve"> </t>
  </si>
  <si>
    <t>During our review of credit card statements, we identified travel charges incurred in April and May 2022. Note that these charges were made by the executive director (not the subject). Due to the nature of these expenditures, we also obtained supporting documentation on these travel charges.</t>
  </si>
  <si>
    <t>During our review of credit card statements, we identified travel charges incurred in April and May 2022. Note that these charges were made by the executive director and not the subject. Due to the nature of these expenditures, We also obtained supporting documentation on these travel charges.</t>
  </si>
  <si>
    <t>Reviewed email receipt confirmation. Noted the confirmation included lodging for 3 people, including 2 rooms, for 2 nights each at the Hyatt Centric Downtown Denver. We followed up with Joshua Curtis, who confirmed the other hotel room was purchased for PFD Legal Counsel Tom Backer. The 3rd guest was Tom's partner. Joshua confirmed the PFD covered Tom's costs as he was acting in his capacity as a consultant and did not cover any of his partner's expenses.</t>
  </si>
  <si>
    <t>charge returned</t>
  </si>
  <si>
    <t>return charge</t>
  </si>
  <si>
    <t>Based on the trasaction type (Tips) and our conversations with Joshua Curtis (Executive Director), we determined this purchase was not for PFD purposes.</t>
  </si>
  <si>
    <t>Based on the vendor name and our conversations with Joshua Curtis (Executive Director), we determined this purchase was not for PFD purposes.</t>
  </si>
  <si>
    <t>Pet supplies ranging from pet food, toys and treats to litter, aquariums, and pet supplements. Based on the vendor name and our conversations with Joshua Curtis (Executive Director), we determined this purchase was not for PFD purposes.</t>
  </si>
  <si>
    <t>Online Cover Letter and Resume Builder. Based on the vendor name and our conversations with Joshua Curtis (Executive Director), we determined this purchase was not for PFD purposes.</t>
  </si>
  <si>
    <t>Gas station. Based on the vendor name and our conversations with Joshua Curtis (Executive Director), we determined this purchase was not for PFD purposes.</t>
  </si>
  <si>
    <t>Artisan breads, gourmet baked sweets &amp; savory sandwiches. Not included in the PFD's analysis. Based on the vendor name and our conversations with Joshua Curtis (Executive Director), we determined this purchase was not for PFD purposes.</t>
  </si>
  <si>
    <r>
      <t xml:space="preserve">Cat Litter. Shipped to home address. </t>
    </r>
    <r>
      <rPr>
        <b/>
        <sz val="11"/>
        <color theme="1"/>
        <rFont val="Calibri"/>
        <family val="2"/>
        <scheme val="minor"/>
      </rPr>
      <t>(Receipt #10)</t>
    </r>
    <r>
      <rPr>
        <sz val="11"/>
        <color theme="1"/>
        <rFont val="Calibri"/>
        <family val="2"/>
        <scheme val="minor"/>
      </rPr>
      <t xml:space="preserve"> Based on the vendor name and our conversations with Joshua Curtis (Executive Director), we determined this purchase was not for PFD purposes.</t>
    </r>
  </si>
  <si>
    <r>
      <t xml:space="preserve">Flash Drive (USB). Delivered to home address and not addressed to a PFD employee. We followed up with Joshua Curtis regarding this purchase and he advised this was not for PFD purposes. </t>
    </r>
    <r>
      <rPr>
        <b/>
        <sz val="11"/>
        <color theme="1"/>
        <rFont val="Calibri"/>
        <family val="2"/>
        <scheme val="minor"/>
      </rPr>
      <t>(Receipt #3)</t>
    </r>
    <r>
      <rPr>
        <sz val="11"/>
        <color theme="1"/>
        <rFont val="Calibri"/>
        <family val="2"/>
        <scheme val="minor"/>
      </rPr>
      <t xml:space="preserve"> Based on the vendor name and our conversations with Joshua Curtis (Executive Director), we determined this purchase was not for PFD purposes.</t>
    </r>
  </si>
  <si>
    <r>
      <t xml:space="preserve">Wireless Phone Charger. Delievered to home address and not addressed to a PFD employee. We followed up with Joshua Curtis regarding this purchase and he advised this was not for PFD purposes. </t>
    </r>
    <r>
      <rPr>
        <b/>
        <sz val="11"/>
        <color theme="1"/>
        <rFont val="Calibri"/>
        <family val="2"/>
        <scheme val="minor"/>
      </rPr>
      <t>(Receipt #2)</t>
    </r>
    <r>
      <rPr>
        <sz val="11"/>
        <color theme="1"/>
        <rFont val="Calibri"/>
        <family val="2"/>
        <scheme val="minor"/>
      </rPr>
      <t xml:space="preserve"> Based on the vendor name and our conversations with Joshua Curtis (Executive Director), we determined this purchase was not for PFD purposes.</t>
    </r>
  </si>
  <si>
    <r>
      <t xml:space="preserve">Metal Tray and Interior Paint. Shipped to home address. </t>
    </r>
    <r>
      <rPr>
        <b/>
        <sz val="11"/>
        <color theme="1"/>
        <rFont val="Calibri"/>
        <family val="2"/>
        <scheme val="minor"/>
      </rPr>
      <t>(Receipt #12)</t>
    </r>
    <r>
      <rPr>
        <sz val="11"/>
        <color theme="1"/>
        <rFont val="Calibri"/>
        <family val="2"/>
        <scheme val="minor"/>
      </rPr>
      <t xml:space="preserve"> Based on the vendor name and our conversations with Joshua Curtis (Executive Director), we determined this purchase was not for PFD purposes.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</si>
</sst>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5" x14ac:knownFonts="1">
    <font>
      <sz val="11"/>
      <color theme="1"/>
      <name val="Calibri"/>
      <family val="2"/>
      <scheme val="minor"/>
    </font>
    <font>
      <sz val="11"/>
      <color theme="1"/>
      <name val="Calibri"/>
      <family val="2"/>
      <scheme val="minor"/>
    </font>
    <font>
      <i/>
      <sz val="11"/>
      <color theme="1"/>
      <name val="Calibri"/>
      <family val="2"/>
      <scheme val="minor"/>
    </font>
    <font>
      <b/>
      <sz val="11"/>
      <color theme="1"/>
      <name val="Calibri"/>
      <family val="2"/>
      <scheme val="minor"/>
    </font>
    <font>
      <sz val="8"/>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50">
    <xf numFmtId="0" fontId="0" fillId="0" borderId="0" xfId="0"/>
    <xf numFmtId="0" fontId="0" fillId="0" borderId="1" xfId="0" applyBorder="1"/>
    <xf numFmtId="0" fontId="0" fillId="0" borderId="1" xfId="0" applyBorder="1" applyAlignment="1">
      <alignment wrapText="1"/>
    </xf>
    <xf numFmtId="0" fontId="0" fillId="2" borderId="1" xfId="0" applyFill="1" applyBorder="1"/>
    <xf numFmtId="0" fontId="0" fillId="3" borderId="1" xfId="0" applyFill="1" applyBorder="1"/>
    <xf numFmtId="0" fontId="0" fillId="3" borderId="1" xfId="0" applyFill="1" applyBorder="1" applyAlignment="1">
      <alignment horizontal="center" vertical="center" wrapText="1"/>
    </xf>
    <xf numFmtId="17" fontId="0" fillId="0" borderId="1" xfId="0" applyNumberFormat="1" applyBorder="1"/>
    <xf numFmtId="14" fontId="0" fillId="0" borderId="1" xfId="0" applyNumberFormat="1" applyBorder="1"/>
    <xf numFmtId="0" fontId="0" fillId="0" borderId="1" xfId="0" applyBorder="1" applyAlignment="1">
      <alignment horizontal="center" vertical="center" wrapText="1"/>
    </xf>
    <xf numFmtId="44" fontId="0" fillId="0" borderId="1" xfId="1" applyFont="1" applyFill="1" applyBorder="1"/>
    <xf numFmtId="17" fontId="0" fillId="2" borderId="1" xfId="0" applyNumberFormat="1" applyFill="1" applyBorder="1"/>
    <xf numFmtId="0" fontId="0" fillId="2" borderId="1" xfId="0" applyFill="1" applyBorder="1" applyAlignment="1">
      <alignment horizontal="center" vertical="center" wrapText="1"/>
    </xf>
    <xf numFmtId="0" fontId="0" fillId="0" borderId="0" xfId="0" applyAlignment="1">
      <alignment horizontal="center"/>
    </xf>
    <xf numFmtId="44" fontId="0" fillId="0" borderId="0" xfId="1" applyFont="1" applyBorder="1"/>
    <xf numFmtId="0" fontId="0" fillId="0" borderId="0" xfId="0" applyAlignment="1">
      <alignment horizontal="right"/>
    </xf>
    <xf numFmtId="44" fontId="0" fillId="0" borderId="0" xfId="0" applyNumberFormat="1"/>
    <xf numFmtId="0" fontId="0" fillId="0" borderId="0" xfId="0" applyAlignment="1">
      <alignment wrapText="1"/>
    </xf>
    <xf numFmtId="0" fontId="0" fillId="3" borderId="1" xfId="0" applyFill="1" applyBorder="1" applyAlignment="1">
      <alignment wrapText="1"/>
    </xf>
    <xf numFmtId="0" fontId="3" fillId="0" borderId="1" xfId="0" applyFont="1" applyBorder="1" applyAlignment="1">
      <alignment horizontal="center"/>
    </xf>
    <xf numFmtId="44" fontId="0" fillId="0" borderId="1" xfId="0" applyNumberFormat="1" applyBorder="1" applyAlignment="1">
      <alignment horizontal="center"/>
    </xf>
    <xf numFmtId="0" fontId="0" fillId="0" borderId="0" xfId="0" applyAlignment="1">
      <alignment horizontal="center" vertical="center" wrapText="1"/>
    </xf>
    <xf numFmtId="17" fontId="0" fillId="0" borderId="1" xfId="0" applyNumberFormat="1" applyBorder="1" applyAlignment="1">
      <alignment vertical="center"/>
    </xf>
    <xf numFmtId="14" fontId="0" fillId="0" borderId="1" xfId="0" applyNumberFormat="1" applyBorder="1" applyAlignment="1">
      <alignment vertical="center"/>
    </xf>
    <xf numFmtId="0" fontId="0" fillId="0" borderId="1" xfId="0" applyBorder="1" applyAlignment="1">
      <alignment vertical="center"/>
    </xf>
    <xf numFmtId="44" fontId="0" fillId="0" borderId="1" xfId="1" applyFont="1" applyBorder="1" applyAlignment="1">
      <alignment vertical="center"/>
    </xf>
    <xf numFmtId="0" fontId="0" fillId="0" borderId="1" xfId="0" applyBorder="1" applyAlignment="1">
      <alignment horizontal="center" vertical="center"/>
    </xf>
    <xf numFmtId="0" fontId="0" fillId="0" borderId="0" xfId="0" applyAlignment="1">
      <alignment vertical="center"/>
    </xf>
    <xf numFmtId="0" fontId="3" fillId="0" borderId="0" xfId="0" applyFont="1"/>
    <xf numFmtId="0" fontId="0" fillId="0" borderId="1" xfId="0" applyBorder="1" applyAlignment="1">
      <alignment vertical="center" wrapText="1"/>
    </xf>
    <xf numFmtId="0" fontId="0" fillId="3" borderId="1" xfId="0" applyFill="1" applyBorder="1" applyAlignment="1">
      <alignment horizontal="center"/>
    </xf>
    <xf numFmtId="0" fontId="0" fillId="4" borderId="0" xfId="0" applyFill="1"/>
    <xf numFmtId="0" fontId="0" fillId="0" borderId="0" xfId="0" applyAlignment="1">
      <alignment horizontal="left"/>
    </xf>
    <xf numFmtId="0" fontId="0" fillId="4" borderId="1" xfId="0" applyFill="1" applyBorder="1" applyAlignment="1">
      <alignment horizontal="center" vertical="center" wrapText="1"/>
    </xf>
    <xf numFmtId="0" fontId="0" fillId="4" borderId="1" xfId="0" applyFill="1" applyBorder="1" applyAlignment="1">
      <alignment wrapText="1"/>
    </xf>
    <xf numFmtId="17" fontId="0" fillId="4" borderId="1" xfId="0" applyNumberFormat="1" applyFill="1" applyBorder="1"/>
    <xf numFmtId="14" fontId="0" fillId="4" borderId="1" xfId="0" applyNumberFormat="1" applyFill="1" applyBorder="1"/>
    <xf numFmtId="0" fontId="0" fillId="4" borderId="1" xfId="0" applyFill="1" applyBorder="1"/>
    <xf numFmtId="44" fontId="0" fillId="4" borderId="1" xfId="1" applyFont="1" applyFill="1" applyBorder="1"/>
    <xf numFmtId="17" fontId="0" fillId="0" borderId="1" xfId="0" applyNumberFormat="1" applyBorder="1" applyAlignment="1">
      <alignment horizontal="center" vertical="center"/>
    </xf>
    <xf numFmtId="44" fontId="0" fillId="0" borderId="1" xfId="1" applyFont="1" applyFill="1" applyBorder="1" applyAlignment="1">
      <alignment vertical="center"/>
    </xf>
    <xf numFmtId="0" fontId="2" fillId="0" borderId="0" xfId="0" applyFont="1" applyAlignment="1">
      <alignment vertical="center"/>
    </xf>
    <xf numFmtId="17" fontId="0" fillId="2" borderId="1" xfId="0" applyNumberFormat="1" applyFill="1" applyBorder="1" applyAlignment="1">
      <alignment vertical="center"/>
    </xf>
    <xf numFmtId="17" fontId="0" fillId="2" borderId="1" xfId="0" applyNumberFormat="1" applyFill="1" applyBorder="1" applyAlignment="1">
      <alignment horizontal="center" vertical="center"/>
    </xf>
    <xf numFmtId="14" fontId="0" fillId="2" borderId="1" xfId="0" applyNumberFormat="1" applyFill="1" applyBorder="1" applyAlignment="1">
      <alignment vertical="center"/>
    </xf>
    <xf numFmtId="0" fontId="0" fillId="2" borderId="1" xfId="0" applyFill="1" applyBorder="1" applyAlignment="1">
      <alignment vertical="center"/>
    </xf>
    <xf numFmtId="44" fontId="0" fillId="2" borderId="1" xfId="1" applyFont="1" applyFill="1" applyBorder="1" applyAlignment="1">
      <alignment vertical="center"/>
    </xf>
    <xf numFmtId="0" fontId="0" fillId="2" borderId="1" xfId="0" applyFill="1" applyBorder="1" applyAlignment="1">
      <alignment vertical="center" wrapText="1"/>
    </xf>
    <xf numFmtId="0" fontId="0" fillId="0" borderId="0" xfId="0"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cellXfs>
  <cellStyles count="2">
    <cellStyle name="Currency" xfId="1" builtinId="4"/>
    <cellStyle name="Normal" xfId="0" builtinId="0"/>
  </cellStyles>
  <dxfs count="9">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Sullivan, Stephanie (SAO)" id="{7BB6B622-073E-4B6A-993F-0EDD227C3154}" userId="S::sullivans@sao.wa.gov::931c3971-0496-4ee5-b67e-47b6d48bc35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8" dT="2023-07-12T15:34:12.60" personId="{7BB6B622-073E-4B6A-993F-0EDD227C3154}" id="{7821D860-56F3-4269-9F5E-32667FAAAA06}">
    <text xml:space="preserve">For each of the transactions we list as Misappropriation, please add in the auditor notes the justification for why we concluded that way.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8"/>
  <sheetViews>
    <sheetView tabSelected="1" topLeftCell="A27" zoomScale="85" zoomScaleNormal="85" workbookViewId="0">
      <selection activeCell="S66" sqref="S66"/>
    </sheetView>
  </sheetViews>
  <sheetFormatPr defaultRowHeight="15" x14ac:dyDescent="0.25"/>
  <cols>
    <col min="1" max="1" width="19.28515625" customWidth="1"/>
    <col min="2" max="2" width="18.5703125" style="12" customWidth="1"/>
    <col min="3" max="3" width="13.140625" customWidth="1"/>
    <col min="4" max="4" width="54.42578125" customWidth="1"/>
    <col min="5" max="5" width="20.5703125" customWidth="1"/>
    <col min="6" max="6" width="20" style="12" customWidth="1"/>
    <col min="7" max="7" width="16.85546875" style="12" customWidth="1"/>
    <col min="8" max="8" width="16" style="12" customWidth="1"/>
    <col min="9" max="9" width="66.5703125" style="16" customWidth="1"/>
    <col min="10" max="10" width="38.28515625" customWidth="1"/>
  </cols>
  <sheetData>
    <row r="1" spans="1:10" x14ac:dyDescent="0.25">
      <c r="A1" s="27" t="s">
        <v>121</v>
      </c>
      <c r="B1" s="31" t="s">
        <v>122</v>
      </c>
    </row>
    <row r="2" spans="1:10" x14ac:dyDescent="0.25">
      <c r="A2" s="27" t="s">
        <v>120</v>
      </c>
      <c r="B2" s="31" t="s">
        <v>123</v>
      </c>
    </row>
    <row r="5" spans="1:10" x14ac:dyDescent="0.25">
      <c r="F5" s="18" t="s">
        <v>113</v>
      </c>
      <c r="G5" s="18" t="s">
        <v>112</v>
      </c>
      <c r="H5" s="18" t="s">
        <v>111</v>
      </c>
    </row>
    <row r="6" spans="1:10" x14ac:dyDescent="0.25">
      <c r="D6" s="14" t="s">
        <v>104</v>
      </c>
      <c r="E6" s="15">
        <f>SUM(E9:E98)</f>
        <v>4102.7499999999991</v>
      </c>
      <c r="F6" s="19">
        <f>E9+E10+E13+E15+E22</f>
        <v>349.87</v>
      </c>
      <c r="G6" s="19">
        <f>SUMIF(G9:G98, "Y", E9:E98)</f>
        <v>1405.1700000000003</v>
      </c>
      <c r="H6" s="19">
        <f>SUMIF(H9:H98, "Y", E9:E98)</f>
        <v>2347.7099999999996</v>
      </c>
    </row>
    <row r="8" spans="1:10" ht="45" x14ac:dyDescent="0.25">
      <c r="A8" s="4" t="s">
        <v>0</v>
      </c>
      <c r="B8" s="29" t="s">
        <v>127</v>
      </c>
      <c r="C8" s="4" t="s">
        <v>7</v>
      </c>
      <c r="D8" s="4" t="s">
        <v>1</v>
      </c>
      <c r="E8" s="4" t="s">
        <v>2</v>
      </c>
      <c r="F8" s="5" t="s">
        <v>6</v>
      </c>
      <c r="G8" s="5" t="s">
        <v>4</v>
      </c>
      <c r="H8" s="5" t="s">
        <v>5</v>
      </c>
      <c r="I8" s="17" t="s">
        <v>3</v>
      </c>
    </row>
    <row r="9" spans="1:10" s="26" customFormat="1" x14ac:dyDescent="0.25">
      <c r="A9" s="21">
        <v>44317</v>
      </c>
      <c r="B9" s="38" t="s">
        <v>128</v>
      </c>
      <c r="C9" s="22">
        <v>44314</v>
      </c>
      <c r="D9" s="23" t="s">
        <v>9</v>
      </c>
      <c r="E9" s="39">
        <v>14.32</v>
      </c>
      <c r="F9" s="8" t="s">
        <v>26</v>
      </c>
      <c r="G9" s="8" t="s">
        <v>109</v>
      </c>
      <c r="H9" s="8" t="s">
        <v>109</v>
      </c>
      <c r="I9" s="28" t="s">
        <v>142</v>
      </c>
    </row>
    <row r="10" spans="1:10" s="26" customFormat="1" x14ac:dyDescent="0.25">
      <c r="A10" s="21">
        <v>44317</v>
      </c>
      <c r="B10" s="38" t="s">
        <v>128</v>
      </c>
      <c r="C10" s="22">
        <v>44314</v>
      </c>
      <c r="D10" s="23" t="s">
        <v>10</v>
      </c>
      <c r="E10" s="39">
        <v>206.35</v>
      </c>
      <c r="F10" s="8" t="s">
        <v>26</v>
      </c>
      <c r="G10" s="8" t="s">
        <v>109</v>
      </c>
      <c r="H10" s="8" t="s">
        <v>109</v>
      </c>
      <c r="I10" s="28" t="s">
        <v>141</v>
      </c>
    </row>
    <row r="11" spans="1:10" s="26" customFormat="1" ht="90" x14ac:dyDescent="0.25">
      <c r="A11" s="21">
        <v>44317</v>
      </c>
      <c r="B11" s="38" t="s">
        <v>128</v>
      </c>
      <c r="C11" s="22">
        <v>44322</v>
      </c>
      <c r="D11" s="23" t="s">
        <v>11</v>
      </c>
      <c r="E11" s="39">
        <v>14.3</v>
      </c>
      <c r="F11" s="8" t="s">
        <v>26</v>
      </c>
      <c r="G11" s="8" t="s">
        <v>26</v>
      </c>
      <c r="H11" s="8" t="s">
        <v>110</v>
      </c>
      <c r="I11" s="28" t="s">
        <v>180</v>
      </c>
      <c r="J11" s="40"/>
    </row>
    <row r="12" spans="1:10" s="26" customFormat="1" ht="90" x14ac:dyDescent="0.25">
      <c r="A12" s="21">
        <v>44348</v>
      </c>
      <c r="B12" s="38" t="s">
        <v>128</v>
      </c>
      <c r="C12" s="22">
        <v>44341</v>
      </c>
      <c r="D12" s="23" t="s">
        <v>12</v>
      </c>
      <c r="E12" s="39">
        <v>15.42</v>
      </c>
      <c r="F12" s="8" t="s">
        <v>26</v>
      </c>
      <c r="G12" s="8" t="s">
        <v>26</v>
      </c>
      <c r="H12" s="8" t="s">
        <v>110</v>
      </c>
      <c r="I12" s="28" t="s">
        <v>179</v>
      </c>
      <c r="J12" s="40"/>
    </row>
    <row r="13" spans="1:10" s="26" customFormat="1" x14ac:dyDescent="0.25">
      <c r="A13" s="21">
        <v>44378</v>
      </c>
      <c r="B13" s="38" t="s">
        <v>128</v>
      </c>
      <c r="C13" s="22">
        <v>44370</v>
      </c>
      <c r="D13" s="23" t="s">
        <v>13</v>
      </c>
      <c r="E13" s="39">
        <v>38.53</v>
      </c>
      <c r="F13" s="8" t="s">
        <v>26</v>
      </c>
      <c r="G13" s="8" t="s">
        <v>109</v>
      </c>
      <c r="H13" s="8" t="s">
        <v>109</v>
      </c>
      <c r="I13" s="28" t="s">
        <v>140</v>
      </c>
    </row>
    <row r="14" spans="1:10" s="26" customFormat="1" x14ac:dyDescent="0.25">
      <c r="A14" s="41">
        <v>44378</v>
      </c>
      <c r="B14" s="42" t="s">
        <v>128</v>
      </c>
      <c r="C14" s="43">
        <v>44374</v>
      </c>
      <c r="D14" s="44" t="s">
        <v>15</v>
      </c>
      <c r="E14" s="45">
        <v>54.41</v>
      </c>
      <c r="F14" s="11" t="s">
        <v>110</v>
      </c>
      <c r="G14" s="11" t="s">
        <v>110</v>
      </c>
      <c r="H14" s="11" t="s">
        <v>110</v>
      </c>
      <c r="I14" s="46" t="s">
        <v>170</v>
      </c>
    </row>
    <row r="15" spans="1:10" s="26" customFormat="1" x14ac:dyDescent="0.25">
      <c r="A15" s="21">
        <v>44378</v>
      </c>
      <c r="B15" s="38" t="s">
        <v>128</v>
      </c>
      <c r="C15" s="22">
        <v>44377</v>
      </c>
      <c r="D15" s="23" t="s">
        <v>16</v>
      </c>
      <c r="E15" s="39">
        <v>9.11</v>
      </c>
      <c r="F15" s="8" t="s">
        <v>26</v>
      </c>
      <c r="G15" s="8" t="s">
        <v>109</v>
      </c>
      <c r="H15" s="8" t="s">
        <v>109</v>
      </c>
      <c r="I15" s="28" t="s">
        <v>139</v>
      </c>
    </row>
    <row r="16" spans="1:10" s="26" customFormat="1" x14ac:dyDescent="0.25">
      <c r="A16" s="41">
        <v>44378</v>
      </c>
      <c r="B16" s="42" t="s">
        <v>128</v>
      </c>
      <c r="C16" s="43">
        <v>44388</v>
      </c>
      <c r="D16" s="44" t="s">
        <v>17</v>
      </c>
      <c r="E16" s="45">
        <v>-54.41</v>
      </c>
      <c r="F16" s="11" t="s">
        <v>110</v>
      </c>
      <c r="G16" s="11" t="s">
        <v>110</v>
      </c>
      <c r="H16" s="11" t="s">
        <v>110</v>
      </c>
      <c r="I16" s="46" t="s">
        <v>171</v>
      </c>
    </row>
    <row r="17" spans="1:10" s="26" customFormat="1" ht="45" x14ac:dyDescent="0.25">
      <c r="A17" s="21">
        <v>44409</v>
      </c>
      <c r="B17" s="38" t="s">
        <v>128</v>
      </c>
      <c r="C17" s="22">
        <v>44416</v>
      </c>
      <c r="D17" s="23" t="s">
        <v>8</v>
      </c>
      <c r="E17" s="24">
        <v>32.26</v>
      </c>
      <c r="F17" s="25" t="s">
        <v>26</v>
      </c>
      <c r="G17" s="25" t="s">
        <v>26</v>
      </c>
      <c r="H17" s="25" t="s">
        <v>110</v>
      </c>
      <c r="I17" s="28" t="s">
        <v>178</v>
      </c>
    </row>
    <row r="18" spans="1:10" s="26" customFormat="1" ht="75" x14ac:dyDescent="0.25">
      <c r="A18" s="21">
        <v>44440</v>
      </c>
      <c r="B18" s="38" t="s">
        <v>128</v>
      </c>
      <c r="C18" s="22">
        <v>44438</v>
      </c>
      <c r="D18" s="23" t="s">
        <v>18</v>
      </c>
      <c r="E18" s="39">
        <v>60.67</v>
      </c>
      <c r="F18" s="25" t="s">
        <v>26</v>
      </c>
      <c r="G18" s="25" t="s">
        <v>109</v>
      </c>
      <c r="H18" s="25" t="s">
        <v>26</v>
      </c>
      <c r="I18" s="28" t="s">
        <v>138</v>
      </c>
      <c r="J18" s="26" t="s">
        <v>126</v>
      </c>
    </row>
    <row r="19" spans="1:10" s="26" customFormat="1" ht="60" x14ac:dyDescent="0.25">
      <c r="A19" s="21">
        <v>44440</v>
      </c>
      <c r="B19" s="38" t="s">
        <v>128</v>
      </c>
      <c r="C19" s="22">
        <v>44447</v>
      </c>
      <c r="D19" s="23" t="s">
        <v>19</v>
      </c>
      <c r="E19" s="24">
        <v>49.24</v>
      </c>
      <c r="F19" s="25" t="s">
        <v>26</v>
      </c>
      <c r="G19" s="25" t="s">
        <v>26</v>
      </c>
      <c r="H19" s="25" t="s">
        <v>110</v>
      </c>
      <c r="I19" s="28" t="s">
        <v>181</v>
      </c>
    </row>
    <row r="20" spans="1:10" s="26" customFormat="1" ht="75" x14ac:dyDescent="0.25">
      <c r="A20" s="21">
        <v>44440</v>
      </c>
      <c r="B20" s="38" t="s">
        <v>128</v>
      </c>
      <c r="C20" s="22">
        <v>44452</v>
      </c>
      <c r="D20" s="23" t="s">
        <v>20</v>
      </c>
      <c r="E20" s="39">
        <v>45.18</v>
      </c>
      <c r="F20" s="25" t="s">
        <v>26</v>
      </c>
      <c r="G20" s="25" t="s">
        <v>109</v>
      </c>
      <c r="H20" s="25" t="s">
        <v>26</v>
      </c>
      <c r="I20" s="28" t="s">
        <v>137</v>
      </c>
      <c r="J20" s="26" t="s">
        <v>126</v>
      </c>
    </row>
    <row r="21" spans="1:10" s="26" customFormat="1" ht="60" x14ac:dyDescent="0.25">
      <c r="A21" s="21">
        <v>44440</v>
      </c>
      <c r="B21" s="38" t="s">
        <v>128</v>
      </c>
      <c r="C21" s="22">
        <v>44453</v>
      </c>
      <c r="D21" s="23" t="s">
        <v>21</v>
      </c>
      <c r="E21" s="39">
        <v>16.05</v>
      </c>
      <c r="F21" s="25" t="s">
        <v>26</v>
      </c>
      <c r="G21" s="25" t="s">
        <v>109</v>
      </c>
      <c r="H21" s="25" t="s">
        <v>26</v>
      </c>
      <c r="I21" s="28" t="s">
        <v>136</v>
      </c>
      <c r="J21" s="26" t="s">
        <v>126</v>
      </c>
    </row>
    <row r="22" spans="1:10" s="26" customFormat="1" ht="90" x14ac:dyDescent="0.25">
      <c r="A22" s="21">
        <v>44440</v>
      </c>
      <c r="B22" s="38" t="s">
        <v>128</v>
      </c>
      <c r="C22" s="22">
        <v>44454</v>
      </c>
      <c r="D22" s="23" t="s">
        <v>22</v>
      </c>
      <c r="E22" s="24">
        <v>81.56</v>
      </c>
      <c r="F22" s="25" t="s">
        <v>26</v>
      </c>
      <c r="G22" s="25" t="s">
        <v>109</v>
      </c>
      <c r="H22" s="25" t="s">
        <v>109</v>
      </c>
      <c r="I22" s="28" t="s">
        <v>163</v>
      </c>
    </row>
    <row r="23" spans="1:10" s="26" customFormat="1" x14ac:dyDescent="0.25">
      <c r="A23" s="41">
        <v>44470</v>
      </c>
      <c r="B23" s="42" t="s">
        <v>128</v>
      </c>
      <c r="C23" s="43">
        <v>44463</v>
      </c>
      <c r="D23" s="44" t="s">
        <v>23</v>
      </c>
      <c r="E23" s="45">
        <v>33.06</v>
      </c>
      <c r="F23" s="11" t="s">
        <v>110</v>
      </c>
      <c r="G23" s="11" t="s">
        <v>110</v>
      </c>
      <c r="H23" s="11" t="s">
        <v>110</v>
      </c>
      <c r="I23" s="46" t="s">
        <v>170</v>
      </c>
    </row>
    <row r="24" spans="1:10" s="26" customFormat="1" x14ac:dyDescent="0.25">
      <c r="A24" s="21">
        <v>44470</v>
      </c>
      <c r="B24" s="38" t="s">
        <v>128</v>
      </c>
      <c r="C24" s="22">
        <v>44464</v>
      </c>
      <c r="D24" s="23" t="s">
        <v>24</v>
      </c>
      <c r="E24" s="24">
        <v>138.18</v>
      </c>
      <c r="F24" s="25" t="s">
        <v>109</v>
      </c>
      <c r="G24" s="25" t="s">
        <v>109</v>
      </c>
      <c r="H24" s="25" t="s">
        <v>26</v>
      </c>
      <c r="I24" s="28"/>
    </row>
    <row r="25" spans="1:10" s="26" customFormat="1" ht="45" x14ac:dyDescent="0.25">
      <c r="A25" s="21">
        <v>44470</v>
      </c>
      <c r="B25" s="38" t="s">
        <v>128</v>
      </c>
      <c r="C25" s="22">
        <v>44465</v>
      </c>
      <c r="D25" s="23" t="s">
        <v>25</v>
      </c>
      <c r="E25" s="24">
        <v>10</v>
      </c>
      <c r="F25" s="25" t="s">
        <v>109</v>
      </c>
      <c r="G25" s="25" t="s">
        <v>26</v>
      </c>
      <c r="H25" s="25" t="s">
        <v>110</v>
      </c>
      <c r="I25" s="28" t="s">
        <v>172</v>
      </c>
    </row>
    <row r="26" spans="1:10" s="26" customFormat="1" x14ac:dyDescent="0.25">
      <c r="A26" s="21">
        <v>44470</v>
      </c>
      <c r="B26" s="38" t="s">
        <v>128</v>
      </c>
      <c r="C26" s="22">
        <v>44466</v>
      </c>
      <c r="D26" s="23" t="s">
        <v>27</v>
      </c>
      <c r="E26" s="24">
        <v>16.45</v>
      </c>
      <c r="F26" s="25" t="s">
        <v>109</v>
      </c>
      <c r="G26" s="25" t="s">
        <v>109</v>
      </c>
      <c r="H26" s="25" t="s">
        <v>26</v>
      </c>
      <c r="I26" s="28"/>
    </row>
    <row r="27" spans="1:10" s="26" customFormat="1" ht="60" x14ac:dyDescent="0.25">
      <c r="A27" s="21">
        <v>44470</v>
      </c>
      <c r="B27" s="38" t="s">
        <v>128</v>
      </c>
      <c r="C27" s="22">
        <v>44466</v>
      </c>
      <c r="D27" s="23" t="s">
        <v>28</v>
      </c>
      <c r="E27" s="24">
        <v>17.22</v>
      </c>
      <c r="F27" s="25" t="s">
        <v>109</v>
      </c>
      <c r="G27" s="25" t="s">
        <v>26</v>
      </c>
      <c r="H27" s="25" t="s">
        <v>110</v>
      </c>
      <c r="I27" s="28" t="s">
        <v>177</v>
      </c>
    </row>
    <row r="28" spans="1:10" s="26" customFormat="1" x14ac:dyDescent="0.25">
      <c r="A28" s="41">
        <v>44470</v>
      </c>
      <c r="B28" s="42" t="s">
        <v>128</v>
      </c>
      <c r="C28" s="43">
        <v>44470</v>
      </c>
      <c r="D28" s="44" t="s">
        <v>29</v>
      </c>
      <c r="E28" s="45">
        <v>-33.06</v>
      </c>
      <c r="F28" s="11" t="s">
        <v>110</v>
      </c>
      <c r="G28" s="11" t="s">
        <v>110</v>
      </c>
      <c r="H28" s="11" t="s">
        <v>110</v>
      </c>
      <c r="I28" s="46" t="s">
        <v>171</v>
      </c>
    </row>
    <row r="29" spans="1:10" s="26" customFormat="1" x14ac:dyDescent="0.25">
      <c r="A29" s="21">
        <v>44470</v>
      </c>
      <c r="B29" s="38" t="s">
        <v>128</v>
      </c>
      <c r="C29" s="22">
        <v>44474</v>
      </c>
      <c r="D29" s="23" t="s">
        <v>30</v>
      </c>
      <c r="E29" s="24">
        <v>170.82</v>
      </c>
      <c r="F29" s="25" t="s">
        <v>109</v>
      </c>
      <c r="G29" s="25" t="s">
        <v>109</v>
      </c>
      <c r="H29" s="25" t="s">
        <v>26</v>
      </c>
      <c r="I29" s="28"/>
    </row>
    <row r="30" spans="1:10" s="26" customFormat="1" x14ac:dyDescent="0.25">
      <c r="A30" s="21">
        <v>44470</v>
      </c>
      <c r="B30" s="38" t="s">
        <v>128</v>
      </c>
      <c r="C30" s="22">
        <v>44475</v>
      </c>
      <c r="D30" s="23" t="s">
        <v>31</v>
      </c>
      <c r="E30" s="24">
        <v>23.09</v>
      </c>
      <c r="F30" s="25" t="s">
        <v>109</v>
      </c>
      <c r="G30" s="25" t="s">
        <v>109</v>
      </c>
      <c r="H30" s="25" t="s">
        <v>26</v>
      </c>
      <c r="I30" s="28"/>
    </row>
    <row r="31" spans="1:10" s="26" customFormat="1" x14ac:dyDescent="0.25">
      <c r="A31" s="21">
        <v>44470</v>
      </c>
      <c r="B31" s="38" t="s">
        <v>128</v>
      </c>
      <c r="C31" s="22">
        <v>44476</v>
      </c>
      <c r="D31" s="23" t="s">
        <v>32</v>
      </c>
      <c r="E31" s="24">
        <v>59.46</v>
      </c>
      <c r="F31" s="25" t="s">
        <v>109</v>
      </c>
      <c r="G31" s="25" t="s">
        <v>109</v>
      </c>
      <c r="H31" s="25" t="s">
        <v>26</v>
      </c>
      <c r="I31" s="28"/>
    </row>
    <row r="32" spans="1:10" s="26" customFormat="1" x14ac:dyDescent="0.25">
      <c r="A32" s="21">
        <v>44470</v>
      </c>
      <c r="B32" s="38" t="s">
        <v>128</v>
      </c>
      <c r="C32" s="22">
        <v>44479</v>
      </c>
      <c r="D32" s="23" t="s">
        <v>34</v>
      </c>
      <c r="E32" s="24">
        <v>60.62</v>
      </c>
      <c r="F32" s="25" t="s">
        <v>109</v>
      </c>
      <c r="G32" s="25" t="s">
        <v>109</v>
      </c>
      <c r="H32" s="25" t="s">
        <v>26</v>
      </c>
      <c r="I32" s="28"/>
    </row>
    <row r="33" spans="1:9" s="26" customFormat="1" x14ac:dyDescent="0.25">
      <c r="A33" s="21">
        <v>44470</v>
      </c>
      <c r="B33" s="38" t="s">
        <v>128</v>
      </c>
      <c r="C33" s="22">
        <v>44479</v>
      </c>
      <c r="D33" s="23" t="s">
        <v>35</v>
      </c>
      <c r="E33" s="24">
        <v>94.64</v>
      </c>
      <c r="F33" s="25" t="s">
        <v>109</v>
      </c>
      <c r="G33" s="25" t="s">
        <v>109</v>
      </c>
      <c r="H33" s="25" t="s">
        <v>26</v>
      </c>
      <c r="I33" s="28"/>
    </row>
    <row r="34" spans="1:9" s="26" customFormat="1" x14ac:dyDescent="0.25">
      <c r="A34" s="21">
        <v>44470</v>
      </c>
      <c r="B34" s="38" t="s">
        <v>128</v>
      </c>
      <c r="C34" s="22">
        <v>44479</v>
      </c>
      <c r="D34" s="23" t="s">
        <v>36</v>
      </c>
      <c r="E34" s="24">
        <v>20.91</v>
      </c>
      <c r="F34" s="25" t="s">
        <v>109</v>
      </c>
      <c r="G34" s="25" t="s">
        <v>109</v>
      </c>
      <c r="H34" s="25" t="s">
        <v>26</v>
      </c>
      <c r="I34" s="28" t="s">
        <v>105</v>
      </c>
    </row>
    <row r="35" spans="1:9" s="26" customFormat="1" ht="45" x14ac:dyDescent="0.25">
      <c r="A35" s="21">
        <v>44470</v>
      </c>
      <c r="B35" s="38" t="s">
        <v>128</v>
      </c>
      <c r="C35" s="22">
        <v>44479</v>
      </c>
      <c r="D35" s="23" t="s">
        <v>37</v>
      </c>
      <c r="E35" s="24">
        <v>20</v>
      </c>
      <c r="F35" s="25" t="s">
        <v>109</v>
      </c>
      <c r="G35" s="25" t="s">
        <v>26</v>
      </c>
      <c r="H35" s="25" t="s">
        <v>110</v>
      </c>
      <c r="I35" s="28" t="s">
        <v>173</v>
      </c>
    </row>
    <row r="36" spans="1:9" s="26" customFormat="1" ht="45" x14ac:dyDescent="0.25">
      <c r="A36" s="21">
        <v>44470</v>
      </c>
      <c r="B36" s="38" t="s">
        <v>128</v>
      </c>
      <c r="C36" s="22">
        <v>44481</v>
      </c>
      <c r="D36" s="23" t="s">
        <v>38</v>
      </c>
      <c r="E36" s="24">
        <v>7</v>
      </c>
      <c r="F36" s="25" t="s">
        <v>109</v>
      </c>
      <c r="G36" s="25" t="s">
        <v>26</v>
      </c>
      <c r="H36" s="25" t="s">
        <v>110</v>
      </c>
      <c r="I36" s="28" t="s">
        <v>173</v>
      </c>
    </row>
    <row r="37" spans="1:9" s="26" customFormat="1" ht="45" x14ac:dyDescent="0.25">
      <c r="A37" s="21">
        <v>44470</v>
      </c>
      <c r="B37" s="38" t="s">
        <v>128</v>
      </c>
      <c r="C37" s="22">
        <v>44482</v>
      </c>
      <c r="D37" s="23" t="s">
        <v>39</v>
      </c>
      <c r="E37" s="24">
        <v>13.16</v>
      </c>
      <c r="F37" s="25" t="s">
        <v>109</v>
      </c>
      <c r="G37" s="25" t="s">
        <v>26</v>
      </c>
      <c r="H37" s="25" t="s">
        <v>110</v>
      </c>
      <c r="I37" s="28" t="s">
        <v>173</v>
      </c>
    </row>
    <row r="38" spans="1:9" s="26" customFormat="1" ht="45" x14ac:dyDescent="0.25">
      <c r="A38" s="21">
        <v>44470</v>
      </c>
      <c r="B38" s="38" t="s">
        <v>128</v>
      </c>
      <c r="C38" s="22">
        <v>44483</v>
      </c>
      <c r="D38" s="23" t="s">
        <v>40</v>
      </c>
      <c r="E38" s="24">
        <v>8.0299999999999994</v>
      </c>
      <c r="F38" s="25" t="s">
        <v>109</v>
      </c>
      <c r="G38" s="25" t="s">
        <v>26</v>
      </c>
      <c r="H38" s="25" t="s">
        <v>110</v>
      </c>
      <c r="I38" s="28" t="s">
        <v>173</v>
      </c>
    </row>
    <row r="39" spans="1:9" s="26" customFormat="1" x14ac:dyDescent="0.25">
      <c r="A39" s="21">
        <v>44501</v>
      </c>
      <c r="B39" s="38" t="s">
        <v>128</v>
      </c>
      <c r="C39" s="22">
        <v>44495</v>
      </c>
      <c r="D39" s="23" t="s">
        <v>41</v>
      </c>
      <c r="E39" s="24">
        <v>176.39</v>
      </c>
      <c r="F39" s="25" t="s">
        <v>109</v>
      </c>
      <c r="G39" s="25" t="s">
        <v>109</v>
      </c>
      <c r="H39" s="25" t="s">
        <v>26</v>
      </c>
      <c r="I39" s="28"/>
    </row>
    <row r="40" spans="1:9" s="26" customFormat="1" x14ac:dyDescent="0.25">
      <c r="A40" s="21">
        <v>44501</v>
      </c>
      <c r="B40" s="38" t="s">
        <v>128</v>
      </c>
      <c r="C40" s="22">
        <v>44496</v>
      </c>
      <c r="D40" s="23" t="s">
        <v>42</v>
      </c>
      <c r="E40" s="24">
        <v>16.53</v>
      </c>
      <c r="F40" s="25" t="s">
        <v>109</v>
      </c>
      <c r="G40" s="25" t="s">
        <v>109</v>
      </c>
      <c r="H40" s="25" t="s">
        <v>26</v>
      </c>
      <c r="I40" s="28"/>
    </row>
    <row r="41" spans="1:9" s="26" customFormat="1" x14ac:dyDescent="0.25">
      <c r="A41" s="21">
        <v>44501</v>
      </c>
      <c r="B41" s="38" t="s">
        <v>128</v>
      </c>
      <c r="C41" s="22">
        <v>44497</v>
      </c>
      <c r="D41" s="23" t="s">
        <v>43</v>
      </c>
      <c r="E41" s="24">
        <v>0.17</v>
      </c>
      <c r="F41" s="25" t="s">
        <v>109</v>
      </c>
      <c r="G41" s="25" t="s">
        <v>109</v>
      </c>
      <c r="H41" s="25" t="s">
        <v>26</v>
      </c>
      <c r="I41" s="28"/>
    </row>
    <row r="42" spans="1:9" s="26" customFormat="1" ht="60" x14ac:dyDescent="0.25">
      <c r="A42" s="21">
        <v>44501</v>
      </c>
      <c r="B42" s="38" t="s">
        <v>128</v>
      </c>
      <c r="C42" s="22">
        <v>44508</v>
      </c>
      <c r="D42" s="23" t="s">
        <v>44</v>
      </c>
      <c r="E42" s="24">
        <v>17.62</v>
      </c>
      <c r="F42" s="25" t="s">
        <v>26</v>
      </c>
      <c r="G42" s="25" t="s">
        <v>109</v>
      </c>
      <c r="H42" s="25" t="s">
        <v>26</v>
      </c>
      <c r="I42" s="28" t="s">
        <v>124</v>
      </c>
    </row>
    <row r="43" spans="1:9" s="26" customFormat="1" x14ac:dyDescent="0.25">
      <c r="A43" s="21">
        <v>44501</v>
      </c>
      <c r="B43" s="38" t="s">
        <v>128</v>
      </c>
      <c r="C43" s="22">
        <v>44510</v>
      </c>
      <c r="D43" s="23" t="s">
        <v>45</v>
      </c>
      <c r="E43" s="24">
        <v>64.53</v>
      </c>
      <c r="F43" s="25" t="s">
        <v>109</v>
      </c>
      <c r="G43" s="25" t="s">
        <v>109</v>
      </c>
      <c r="H43" s="25" t="s">
        <v>26</v>
      </c>
      <c r="I43" s="28"/>
    </row>
    <row r="44" spans="1:9" s="26" customFormat="1" x14ac:dyDescent="0.25">
      <c r="A44" s="21">
        <v>44531</v>
      </c>
      <c r="B44" s="38" t="s">
        <v>129</v>
      </c>
      <c r="C44" s="22">
        <v>44522</v>
      </c>
      <c r="D44" s="23" t="s">
        <v>106</v>
      </c>
      <c r="E44" s="24">
        <v>27.25</v>
      </c>
      <c r="F44" s="25" t="s">
        <v>109</v>
      </c>
      <c r="G44" s="25" t="s">
        <v>109</v>
      </c>
      <c r="H44" s="25" t="s">
        <v>26</v>
      </c>
      <c r="I44" s="28"/>
    </row>
    <row r="45" spans="1:9" s="26" customFormat="1" x14ac:dyDescent="0.25">
      <c r="A45" s="21">
        <v>44531</v>
      </c>
      <c r="B45" s="38" t="s">
        <v>129</v>
      </c>
      <c r="C45" s="22">
        <v>44524</v>
      </c>
      <c r="D45" s="23" t="s">
        <v>107</v>
      </c>
      <c r="E45" s="24">
        <v>11.01</v>
      </c>
      <c r="F45" s="25" t="s">
        <v>109</v>
      </c>
      <c r="G45" s="25" t="s">
        <v>109</v>
      </c>
      <c r="H45" s="25" t="s">
        <v>26</v>
      </c>
      <c r="I45" s="28"/>
    </row>
    <row r="46" spans="1:9" s="26" customFormat="1" x14ac:dyDescent="0.25">
      <c r="A46" s="21">
        <v>44531</v>
      </c>
      <c r="B46" s="38" t="s">
        <v>129</v>
      </c>
      <c r="C46" s="22">
        <v>44527</v>
      </c>
      <c r="D46" s="23" t="s">
        <v>108</v>
      </c>
      <c r="E46" s="24">
        <v>14.08</v>
      </c>
      <c r="F46" s="25" t="s">
        <v>109</v>
      </c>
      <c r="G46" s="25" t="s">
        <v>109</v>
      </c>
      <c r="H46" s="25" t="s">
        <v>26</v>
      </c>
      <c r="I46" s="28"/>
    </row>
    <row r="47" spans="1:9" s="26" customFormat="1" x14ac:dyDescent="0.25">
      <c r="A47" s="21">
        <v>44562</v>
      </c>
      <c r="B47" s="38" t="s">
        <v>129</v>
      </c>
      <c r="C47" s="22">
        <v>44567</v>
      </c>
      <c r="D47" s="23" t="s">
        <v>46</v>
      </c>
      <c r="E47" s="24">
        <v>92.43</v>
      </c>
      <c r="F47" s="25" t="s">
        <v>109</v>
      </c>
      <c r="G47" s="25" t="s">
        <v>109</v>
      </c>
      <c r="H47" s="25" t="s">
        <v>26</v>
      </c>
      <c r="I47" s="28"/>
    </row>
    <row r="48" spans="1:9" s="26" customFormat="1" ht="45" x14ac:dyDescent="0.25">
      <c r="A48" s="21">
        <v>44562</v>
      </c>
      <c r="B48" s="38" t="s">
        <v>129</v>
      </c>
      <c r="C48" s="22">
        <v>44570</v>
      </c>
      <c r="D48" s="23" t="s">
        <v>47</v>
      </c>
      <c r="E48" s="24">
        <v>6.62</v>
      </c>
      <c r="F48" s="25" t="s">
        <v>109</v>
      </c>
      <c r="G48" s="25" t="s">
        <v>26</v>
      </c>
      <c r="H48" s="25" t="s">
        <v>110</v>
      </c>
      <c r="I48" s="28" t="s">
        <v>173</v>
      </c>
    </row>
    <row r="49" spans="1:9" s="26" customFormat="1" ht="45" x14ac:dyDescent="0.25">
      <c r="A49" s="21">
        <v>44562</v>
      </c>
      <c r="B49" s="38" t="s">
        <v>129</v>
      </c>
      <c r="C49" s="22">
        <v>44570</v>
      </c>
      <c r="D49" s="23" t="s">
        <v>48</v>
      </c>
      <c r="E49" s="24">
        <v>36.299999999999997</v>
      </c>
      <c r="F49" s="25" t="s">
        <v>109</v>
      </c>
      <c r="G49" s="25" t="s">
        <v>26</v>
      </c>
      <c r="H49" s="25" t="s">
        <v>110</v>
      </c>
      <c r="I49" s="28" t="s">
        <v>173</v>
      </c>
    </row>
    <row r="50" spans="1:9" s="26" customFormat="1" x14ac:dyDescent="0.25">
      <c r="A50" s="21">
        <v>44593</v>
      </c>
      <c r="B50" s="38" t="s">
        <v>129</v>
      </c>
      <c r="C50" s="22">
        <v>44586</v>
      </c>
      <c r="D50" s="23" t="s">
        <v>49</v>
      </c>
      <c r="E50" s="24">
        <v>121.76</v>
      </c>
      <c r="F50" s="25" t="s">
        <v>109</v>
      </c>
      <c r="G50" s="25" t="s">
        <v>109</v>
      </c>
      <c r="H50" s="25" t="s">
        <v>26</v>
      </c>
      <c r="I50" s="28"/>
    </row>
    <row r="51" spans="1:9" s="26" customFormat="1" x14ac:dyDescent="0.25">
      <c r="A51" s="21">
        <v>44593</v>
      </c>
      <c r="B51" s="38" t="s">
        <v>129</v>
      </c>
      <c r="C51" s="22">
        <v>44587</v>
      </c>
      <c r="D51" s="23" t="s">
        <v>50</v>
      </c>
      <c r="E51" s="24">
        <v>44.09</v>
      </c>
      <c r="F51" s="25" t="s">
        <v>109</v>
      </c>
      <c r="G51" s="25" t="s">
        <v>109</v>
      </c>
      <c r="H51" s="25" t="s">
        <v>26</v>
      </c>
      <c r="I51" s="28"/>
    </row>
    <row r="52" spans="1:9" s="26" customFormat="1" x14ac:dyDescent="0.25">
      <c r="A52" s="21">
        <v>44593</v>
      </c>
      <c r="B52" s="38" t="s">
        <v>129</v>
      </c>
      <c r="C52" s="22">
        <v>44587</v>
      </c>
      <c r="D52" s="23" t="s">
        <v>51</v>
      </c>
      <c r="E52" s="24">
        <v>48.22</v>
      </c>
      <c r="F52" s="25" t="s">
        <v>109</v>
      </c>
      <c r="G52" s="25" t="s">
        <v>109</v>
      </c>
      <c r="H52" s="25" t="s">
        <v>26</v>
      </c>
      <c r="I52" s="28"/>
    </row>
    <row r="53" spans="1:9" s="26" customFormat="1" x14ac:dyDescent="0.25">
      <c r="A53" s="21">
        <v>44593</v>
      </c>
      <c r="B53" s="38" t="s">
        <v>129</v>
      </c>
      <c r="C53" s="22">
        <v>44588</v>
      </c>
      <c r="D53" s="23" t="s">
        <v>52</v>
      </c>
      <c r="E53" s="24">
        <v>11.01</v>
      </c>
      <c r="F53" s="25" t="s">
        <v>109</v>
      </c>
      <c r="G53" s="25" t="s">
        <v>109</v>
      </c>
      <c r="H53" s="25" t="s">
        <v>26</v>
      </c>
      <c r="I53" s="28"/>
    </row>
    <row r="54" spans="1:9" s="26" customFormat="1" x14ac:dyDescent="0.25">
      <c r="A54" s="21">
        <v>44593</v>
      </c>
      <c r="B54" s="38" t="s">
        <v>129</v>
      </c>
      <c r="C54" s="22">
        <v>44595</v>
      </c>
      <c r="D54" s="23" t="s">
        <v>53</v>
      </c>
      <c r="E54" s="24">
        <v>13.1</v>
      </c>
      <c r="F54" s="25" t="s">
        <v>109</v>
      </c>
      <c r="G54" s="25" t="s">
        <v>109</v>
      </c>
      <c r="H54" s="25" t="s">
        <v>26</v>
      </c>
      <c r="I54" s="28"/>
    </row>
    <row r="55" spans="1:9" s="26" customFormat="1" ht="45" x14ac:dyDescent="0.25">
      <c r="A55" s="21">
        <v>44593</v>
      </c>
      <c r="B55" s="38" t="s">
        <v>129</v>
      </c>
      <c r="C55" s="22">
        <v>44601</v>
      </c>
      <c r="D55" s="23" t="s">
        <v>54</v>
      </c>
      <c r="E55" s="24">
        <v>12.62</v>
      </c>
      <c r="F55" s="25" t="s">
        <v>109</v>
      </c>
      <c r="G55" s="25" t="s">
        <v>26</v>
      </c>
      <c r="H55" s="25" t="s">
        <v>110</v>
      </c>
      <c r="I55" s="28" t="s">
        <v>173</v>
      </c>
    </row>
    <row r="56" spans="1:9" s="26" customFormat="1" ht="45" x14ac:dyDescent="0.25">
      <c r="A56" s="21">
        <v>44593</v>
      </c>
      <c r="B56" s="38" t="s">
        <v>129</v>
      </c>
      <c r="C56" s="22">
        <v>44601</v>
      </c>
      <c r="D56" s="23" t="s">
        <v>55</v>
      </c>
      <c r="E56" s="24">
        <v>66.760000000000005</v>
      </c>
      <c r="F56" s="25" t="s">
        <v>109</v>
      </c>
      <c r="G56" s="25" t="s">
        <v>26</v>
      </c>
      <c r="H56" s="25" t="s">
        <v>110</v>
      </c>
      <c r="I56" s="28" t="s">
        <v>173</v>
      </c>
    </row>
    <row r="57" spans="1:9" s="26" customFormat="1" ht="45" x14ac:dyDescent="0.25">
      <c r="A57" s="21">
        <v>44593</v>
      </c>
      <c r="B57" s="38" t="s">
        <v>129</v>
      </c>
      <c r="C57" s="22">
        <v>44603</v>
      </c>
      <c r="D57" s="23" t="s">
        <v>55</v>
      </c>
      <c r="E57" s="24">
        <v>54.57</v>
      </c>
      <c r="F57" s="25" t="s">
        <v>109</v>
      </c>
      <c r="G57" s="25" t="s">
        <v>26</v>
      </c>
      <c r="H57" s="25" t="s">
        <v>110</v>
      </c>
      <c r="I57" s="28" t="s">
        <v>173</v>
      </c>
    </row>
    <row r="58" spans="1:9" s="26" customFormat="1" x14ac:dyDescent="0.25">
      <c r="A58" s="21">
        <v>44593</v>
      </c>
      <c r="B58" s="38" t="s">
        <v>129</v>
      </c>
      <c r="C58" s="22">
        <v>44603</v>
      </c>
      <c r="D58" s="23" t="s">
        <v>56</v>
      </c>
      <c r="E58" s="24">
        <v>43.72</v>
      </c>
      <c r="F58" s="25" t="s">
        <v>109</v>
      </c>
      <c r="G58" s="25" t="s">
        <v>109</v>
      </c>
      <c r="H58" s="25" t="s">
        <v>26</v>
      </c>
      <c r="I58" s="28"/>
    </row>
    <row r="59" spans="1:9" s="26" customFormat="1" ht="60" x14ac:dyDescent="0.25">
      <c r="A59" s="21">
        <v>44593</v>
      </c>
      <c r="B59" s="38" t="s">
        <v>129</v>
      </c>
      <c r="C59" s="22">
        <v>44604</v>
      </c>
      <c r="D59" s="23" t="s">
        <v>57</v>
      </c>
      <c r="E59" s="24">
        <v>66.290000000000006</v>
      </c>
      <c r="F59" s="25" t="s">
        <v>109</v>
      </c>
      <c r="G59" s="25" t="s">
        <v>26</v>
      </c>
      <c r="H59" s="25" t="s">
        <v>110</v>
      </c>
      <c r="I59" s="28" t="s">
        <v>174</v>
      </c>
    </row>
    <row r="60" spans="1:9" s="26" customFormat="1" ht="35.450000000000003" customHeight="1" x14ac:dyDescent="0.25">
      <c r="A60" s="21">
        <v>44593</v>
      </c>
      <c r="B60" s="38" t="s">
        <v>129</v>
      </c>
      <c r="C60" s="22">
        <v>44604</v>
      </c>
      <c r="D60" s="23" t="s">
        <v>58</v>
      </c>
      <c r="E60" s="24">
        <v>31.99</v>
      </c>
      <c r="F60" s="25" t="s">
        <v>109</v>
      </c>
      <c r="G60" s="25" t="s">
        <v>26</v>
      </c>
      <c r="H60" s="25" t="s">
        <v>110</v>
      </c>
      <c r="I60" s="28" t="s">
        <v>173</v>
      </c>
    </row>
    <row r="61" spans="1:9" s="26" customFormat="1" ht="45" x14ac:dyDescent="0.25">
      <c r="A61" s="21">
        <v>44593</v>
      </c>
      <c r="B61" s="38" t="s">
        <v>129</v>
      </c>
      <c r="C61" s="22">
        <v>44605</v>
      </c>
      <c r="D61" s="23" t="s">
        <v>54</v>
      </c>
      <c r="E61" s="24">
        <v>16.649999999999999</v>
      </c>
      <c r="F61" s="25" t="s">
        <v>109</v>
      </c>
      <c r="G61" s="25" t="s">
        <v>26</v>
      </c>
      <c r="H61" s="25" t="s">
        <v>110</v>
      </c>
      <c r="I61" s="28" t="s">
        <v>173</v>
      </c>
    </row>
    <row r="62" spans="1:9" s="26" customFormat="1" ht="45" x14ac:dyDescent="0.25">
      <c r="A62" s="21">
        <v>44593</v>
      </c>
      <c r="B62" s="38" t="s">
        <v>129</v>
      </c>
      <c r="C62" s="22">
        <v>44606</v>
      </c>
      <c r="D62" s="23" t="s">
        <v>60</v>
      </c>
      <c r="E62" s="24">
        <v>53.43</v>
      </c>
      <c r="F62" s="25" t="s">
        <v>109</v>
      </c>
      <c r="G62" s="25" t="s">
        <v>26</v>
      </c>
      <c r="H62" s="25" t="s">
        <v>110</v>
      </c>
      <c r="I62" s="28" t="s">
        <v>173</v>
      </c>
    </row>
    <row r="63" spans="1:9" s="26" customFormat="1" ht="45" x14ac:dyDescent="0.25">
      <c r="A63" s="21">
        <v>44593</v>
      </c>
      <c r="B63" s="38" t="s">
        <v>129</v>
      </c>
      <c r="C63" s="22">
        <v>44606</v>
      </c>
      <c r="D63" s="23" t="s">
        <v>54</v>
      </c>
      <c r="E63" s="24">
        <v>22.22</v>
      </c>
      <c r="F63" s="25" t="s">
        <v>109</v>
      </c>
      <c r="G63" s="25" t="s">
        <v>26</v>
      </c>
      <c r="H63" s="25" t="s">
        <v>110</v>
      </c>
      <c r="I63" s="28" t="s">
        <v>173</v>
      </c>
    </row>
    <row r="64" spans="1:9" s="26" customFormat="1" x14ac:dyDescent="0.25">
      <c r="A64" s="21">
        <v>44593</v>
      </c>
      <c r="B64" s="38" t="s">
        <v>129</v>
      </c>
      <c r="C64" s="22">
        <v>44607</v>
      </c>
      <c r="D64" s="23" t="s">
        <v>61</v>
      </c>
      <c r="E64" s="24">
        <v>18.149999999999999</v>
      </c>
      <c r="F64" s="25" t="s">
        <v>109</v>
      </c>
      <c r="G64" s="25" t="s">
        <v>109</v>
      </c>
      <c r="H64" s="25" t="s">
        <v>26</v>
      </c>
      <c r="I64" s="28"/>
    </row>
    <row r="65" spans="1:9" s="26" customFormat="1" ht="45" x14ac:dyDescent="0.25">
      <c r="A65" s="21">
        <v>44621</v>
      </c>
      <c r="B65" s="38" t="s">
        <v>129</v>
      </c>
      <c r="C65" s="22">
        <v>44610</v>
      </c>
      <c r="D65" s="23" t="s">
        <v>54</v>
      </c>
      <c r="E65" s="24">
        <v>24.97</v>
      </c>
      <c r="F65" s="25" t="s">
        <v>109</v>
      </c>
      <c r="G65" s="25" t="s">
        <v>26</v>
      </c>
      <c r="H65" s="11" t="s">
        <v>110</v>
      </c>
      <c r="I65" s="28" t="s">
        <v>173</v>
      </c>
    </row>
    <row r="66" spans="1:9" s="26" customFormat="1" ht="45" x14ac:dyDescent="0.25">
      <c r="A66" s="21">
        <v>44621</v>
      </c>
      <c r="B66" s="38" t="s">
        <v>129</v>
      </c>
      <c r="C66" s="22">
        <v>44620</v>
      </c>
      <c r="D66" s="23" t="s">
        <v>54</v>
      </c>
      <c r="E66" s="24">
        <v>22.77</v>
      </c>
      <c r="F66" s="25" t="s">
        <v>109</v>
      </c>
      <c r="G66" s="25" t="s">
        <v>26</v>
      </c>
      <c r="H66" s="11" t="s">
        <v>110</v>
      </c>
      <c r="I66" s="28" t="s">
        <v>173</v>
      </c>
    </row>
    <row r="67" spans="1:9" s="26" customFormat="1" ht="45" x14ac:dyDescent="0.25">
      <c r="A67" s="21">
        <v>44621</v>
      </c>
      <c r="B67" s="38" t="s">
        <v>129</v>
      </c>
      <c r="C67" s="22">
        <v>44626</v>
      </c>
      <c r="D67" s="23" t="s">
        <v>60</v>
      </c>
      <c r="E67" s="24">
        <v>65.47</v>
      </c>
      <c r="F67" s="25" t="s">
        <v>109</v>
      </c>
      <c r="G67" s="25" t="s">
        <v>26</v>
      </c>
      <c r="H67" s="11" t="s">
        <v>110</v>
      </c>
      <c r="I67" s="28" t="s">
        <v>173</v>
      </c>
    </row>
    <row r="68" spans="1:9" s="26" customFormat="1" ht="30" x14ac:dyDescent="0.25">
      <c r="A68" s="41">
        <v>44621</v>
      </c>
      <c r="B68" s="42" t="s">
        <v>129</v>
      </c>
      <c r="C68" s="43">
        <v>44630</v>
      </c>
      <c r="D68" s="44" t="s">
        <v>57</v>
      </c>
      <c r="E68" s="45">
        <v>66.290000000000006</v>
      </c>
      <c r="F68" s="11" t="s">
        <v>110</v>
      </c>
      <c r="G68" s="11" t="s">
        <v>110</v>
      </c>
      <c r="H68" s="11" t="s">
        <v>110</v>
      </c>
      <c r="I68" s="46" t="s">
        <v>59</v>
      </c>
    </row>
    <row r="69" spans="1:9" s="26" customFormat="1" ht="45" x14ac:dyDescent="0.25">
      <c r="A69" s="21">
        <v>44621</v>
      </c>
      <c r="B69" s="38" t="s">
        <v>129</v>
      </c>
      <c r="C69" s="22">
        <v>44633</v>
      </c>
      <c r="D69" s="23" t="s">
        <v>54</v>
      </c>
      <c r="E69" s="24">
        <v>15</v>
      </c>
      <c r="F69" s="25" t="s">
        <v>109</v>
      </c>
      <c r="G69" s="25" t="s">
        <v>26</v>
      </c>
      <c r="H69" s="25" t="s">
        <v>110</v>
      </c>
      <c r="I69" s="28" t="s">
        <v>173</v>
      </c>
    </row>
    <row r="70" spans="1:9" s="26" customFormat="1" x14ac:dyDescent="0.25">
      <c r="A70" s="21">
        <v>44621</v>
      </c>
      <c r="B70" s="38" t="s">
        <v>129</v>
      </c>
      <c r="C70" s="22">
        <v>44637</v>
      </c>
      <c r="D70" s="23" t="s">
        <v>62</v>
      </c>
      <c r="E70" s="24">
        <v>22.03</v>
      </c>
      <c r="F70" s="25" t="s">
        <v>109</v>
      </c>
      <c r="G70" s="25" t="s">
        <v>109</v>
      </c>
      <c r="H70" s="25" t="s">
        <v>26</v>
      </c>
      <c r="I70" s="28"/>
    </row>
    <row r="71" spans="1:9" s="26" customFormat="1" x14ac:dyDescent="0.25">
      <c r="A71" s="21">
        <v>44621</v>
      </c>
      <c r="B71" s="38" t="s">
        <v>129</v>
      </c>
      <c r="C71" s="22">
        <v>44641</v>
      </c>
      <c r="D71" s="23" t="s">
        <v>63</v>
      </c>
      <c r="E71" s="24">
        <v>9.1199999999999992</v>
      </c>
      <c r="F71" s="25" t="s">
        <v>109</v>
      </c>
      <c r="G71" s="25" t="s">
        <v>109</v>
      </c>
      <c r="H71" s="25" t="s">
        <v>26</v>
      </c>
      <c r="I71" s="28"/>
    </row>
    <row r="72" spans="1:9" s="26" customFormat="1" x14ac:dyDescent="0.25">
      <c r="A72" s="41">
        <v>44652</v>
      </c>
      <c r="B72" s="42" t="s">
        <v>129</v>
      </c>
      <c r="C72" s="43">
        <v>44644</v>
      </c>
      <c r="D72" s="44" t="s">
        <v>64</v>
      </c>
      <c r="E72" s="45">
        <v>-66.290000000000006</v>
      </c>
      <c r="F72" s="11" t="s">
        <v>110</v>
      </c>
      <c r="G72" s="11" t="s">
        <v>110</v>
      </c>
      <c r="H72" s="11" t="s">
        <v>110</v>
      </c>
      <c r="I72" s="46" t="s">
        <v>171</v>
      </c>
    </row>
    <row r="73" spans="1:9" s="26" customFormat="1" x14ac:dyDescent="0.25">
      <c r="A73" s="21">
        <v>44652</v>
      </c>
      <c r="B73" s="38" t="s">
        <v>129</v>
      </c>
      <c r="C73" s="22">
        <v>44648</v>
      </c>
      <c r="D73" s="23" t="s">
        <v>65</v>
      </c>
      <c r="E73" s="24">
        <v>100</v>
      </c>
      <c r="F73" s="25" t="s">
        <v>109</v>
      </c>
      <c r="G73" s="25" t="s">
        <v>109</v>
      </c>
      <c r="H73" s="25" t="s">
        <v>26</v>
      </c>
      <c r="I73" s="28"/>
    </row>
    <row r="74" spans="1:9" s="26" customFormat="1" ht="45" x14ac:dyDescent="0.25">
      <c r="A74" s="21">
        <v>44652</v>
      </c>
      <c r="B74" s="38" t="s">
        <v>129</v>
      </c>
      <c r="C74" s="22">
        <v>44649</v>
      </c>
      <c r="D74" s="23" t="s">
        <v>54</v>
      </c>
      <c r="E74" s="24">
        <v>16.32</v>
      </c>
      <c r="F74" s="25" t="s">
        <v>109</v>
      </c>
      <c r="G74" s="25" t="s">
        <v>26</v>
      </c>
      <c r="H74" s="25" t="s">
        <v>110</v>
      </c>
      <c r="I74" s="28" t="s">
        <v>173</v>
      </c>
    </row>
    <row r="75" spans="1:9" s="26" customFormat="1" x14ac:dyDescent="0.25">
      <c r="A75" s="21">
        <v>44652</v>
      </c>
      <c r="B75" s="38" t="s">
        <v>129</v>
      </c>
      <c r="C75" s="22">
        <v>44650</v>
      </c>
      <c r="D75" s="23" t="s">
        <v>66</v>
      </c>
      <c r="E75" s="24">
        <v>19.68</v>
      </c>
      <c r="F75" s="25" t="s">
        <v>109</v>
      </c>
      <c r="G75" s="25" t="s">
        <v>109</v>
      </c>
      <c r="H75" s="25" t="s">
        <v>26</v>
      </c>
      <c r="I75" s="28"/>
    </row>
    <row r="76" spans="1:9" s="26" customFormat="1" x14ac:dyDescent="0.25">
      <c r="A76" s="21">
        <v>44652</v>
      </c>
      <c r="B76" s="38" t="s">
        <v>129</v>
      </c>
      <c r="C76" s="22">
        <v>44663</v>
      </c>
      <c r="D76" s="23" t="s">
        <v>68</v>
      </c>
      <c r="E76" s="24">
        <v>74.63</v>
      </c>
      <c r="F76" s="25" t="s">
        <v>109</v>
      </c>
      <c r="G76" s="25" t="s">
        <v>109</v>
      </c>
      <c r="H76" s="25" t="s">
        <v>26</v>
      </c>
      <c r="I76" s="28"/>
    </row>
    <row r="77" spans="1:9" s="26" customFormat="1" x14ac:dyDescent="0.25">
      <c r="A77" s="21">
        <v>44652</v>
      </c>
      <c r="B77" s="38" t="s">
        <v>129</v>
      </c>
      <c r="C77" s="22">
        <v>44663</v>
      </c>
      <c r="D77" s="23" t="s">
        <v>69</v>
      </c>
      <c r="E77" s="24">
        <v>14.95</v>
      </c>
      <c r="F77" s="25" t="s">
        <v>109</v>
      </c>
      <c r="G77" s="25" t="s">
        <v>109</v>
      </c>
      <c r="H77" s="25" t="s">
        <v>26</v>
      </c>
      <c r="I77" s="28"/>
    </row>
    <row r="78" spans="1:9" s="26" customFormat="1" ht="45" x14ac:dyDescent="0.25">
      <c r="A78" s="21">
        <v>44652</v>
      </c>
      <c r="B78" s="38" t="s">
        <v>129</v>
      </c>
      <c r="C78" s="22">
        <v>44665</v>
      </c>
      <c r="D78" s="23" t="s">
        <v>54</v>
      </c>
      <c r="E78" s="24">
        <v>15.49</v>
      </c>
      <c r="F78" s="25" t="s">
        <v>109</v>
      </c>
      <c r="G78" s="25" t="s">
        <v>26</v>
      </c>
      <c r="H78" s="25" t="s">
        <v>110</v>
      </c>
      <c r="I78" s="28" t="s">
        <v>173</v>
      </c>
    </row>
    <row r="79" spans="1:9" s="26" customFormat="1" x14ac:dyDescent="0.25">
      <c r="A79" s="21">
        <v>44652</v>
      </c>
      <c r="B79" s="38" t="s">
        <v>129</v>
      </c>
      <c r="C79" s="22">
        <v>44669</v>
      </c>
      <c r="D79" s="23" t="s">
        <v>70</v>
      </c>
      <c r="E79" s="24">
        <v>148.79</v>
      </c>
      <c r="F79" s="25" t="s">
        <v>109</v>
      </c>
      <c r="G79" s="25" t="s">
        <v>109</v>
      </c>
      <c r="H79" s="25" t="s">
        <v>26</v>
      </c>
      <c r="I79" s="28"/>
    </row>
    <row r="80" spans="1:9" s="26" customFormat="1" x14ac:dyDescent="0.25">
      <c r="A80" s="21">
        <v>44682</v>
      </c>
      <c r="B80" s="38" t="s">
        <v>129</v>
      </c>
      <c r="C80" s="22">
        <v>44677</v>
      </c>
      <c r="D80" s="23" t="s">
        <v>81</v>
      </c>
      <c r="E80" s="24">
        <v>30.84</v>
      </c>
      <c r="F80" s="25" t="s">
        <v>109</v>
      </c>
      <c r="G80" s="25" t="s">
        <v>109</v>
      </c>
      <c r="H80" s="25" t="s">
        <v>26</v>
      </c>
      <c r="I80" s="28"/>
    </row>
    <row r="81" spans="1:9" s="26" customFormat="1" x14ac:dyDescent="0.25">
      <c r="A81" s="21">
        <v>44682</v>
      </c>
      <c r="B81" s="38" t="s">
        <v>129</v>
      </c>
      <c r="C81" s="22">
        <v>44678</v>
      </c>
      <c r="D81" s="23" t="s">
        <v>82</v>
      </c>
      <c r="E81" s="24">
        <v>232.47</v>
      </c>
      <c r="F81" s="25" t="s">
        <v>109</v>
      </c>
      <c r="G81" s="25" t="s">
        <v>109</v>
      </c>
      <c r="H81" s="25" t="s">
        <v>26</v>
      </c>
      <c r="I81" s="28"/>
    </row>
    <row r="82" spans="1:9" s="26" customFormat="1" x14ac:dyDescent="0.25">
      <c r="A82" s="21">
        <v>44682</v>
      </c>
      <c r="B82" s="38" t="s">
        <v>129</v>
      </c>
      <c r="C82" s="22">
        <v>44686</v>
      </c>
      <c r="D82" s="23" t="s">
        <v>83</v>
      </c>
      <c r="E82" s="24">
        <v>49.74</v>
      </c>
      <c r="F82" s="25" t="s">
        <v>109</v>
      </c>
      <c r="G82" s="25" t="s">
        <v>109</v>
      </c>
      <c r="H82" s="25" t="s">
        <v>26</v>
      </c>
      <c r="I82" s="28"/>
    </row>
    <row r="83" spans="1:9" s="26" customFormat="1" x14ac:dyDescent="0.25">
      <c r="A83" s="21">
        <v>44682</v>
      </c>
      <c r="B83" s="38" t="s">
        <v>129</v>
      </c>
      <c r="C83" s="22">
        <v>44686</v>
      </c>
      <c r="D83" s="23" t="s">
        <v>84</v>
      </c>
      <c r="E83" s="24">
        <v>51.32</v>
      </c>
      <c r="F83" s="25" t="s">
        <v>109</v>
      </c>
      <c r="G83" s="25" t="s">
        <v>109</v>
      </c>
      <c r="H83" s="25" t="s">
        <v>26</v>
      </c>
      <c r="I83" s="28"/>
    </row>
    <row r="84" spans="1:9" s="26" customFormat="1" x14ac:dyDescent="0.25">
      <c r="A84" s="21">
        <v>44682</v>
      </c>
      <c r="B84" s="38" t="s">
        <v>129</v>
      </c>
      <c r="C84" s="22">
        <v>44687</v>
      </c>
      <c r="D84" s="23" t="s">
        <v>85</v>
      </c>
      <c r="E84" s="24">
        <v>100</v>
      </c>
      <c r="F84" s="25" t="s">
        <v>109</v>
      </c>
      <c r="G84" s="25" t="s">
        <v>109</v>
      </c>
      <c r="H84" s="25" t="s">
        <v>26</v>
      </c>
      <c r="I84" s="28"/>
    </row>
    <row r="85" spans="1:9" s="26" customFormat="1" ht="45" x14ac:dyDescent="0.25">
      <c r="A85" s="21">
        <v>44682</v>
      </c>
      <c r="B85" s="38" t="s">
        <v>129</v>
      </c>
      <c r="C85" s="22">
        <v>44689</v>
      </c>
      <c r="D85" s="23" t="s">
        <v>86</v>
      </c>
      <c r="E85" s="24">
        <v>42.94</v>
      </c>
      <c r="F85" s="25" t="s">
        <v>109</v>
      </c>
      <c r="G85" s="25" t="s">
        <v>26</v>
      </c>
      <c r="H85" s="25" t="s">
        <v>110</v>
      </c>
      <c r="I85" s="28" t="s">
        <v>173</v>
      </c>
    </row>
    <row r="86" spans="1:9" s="26" customFormat="1" x14ac:dyDescent="0.25">
      <c r="A86" s="41">
        <v>44682</v>
      </c>
      <c r="B86" s="42" t="s">
        <v>129</v>
      </c>
      <c r="C86" s="43">
        <v>44689</v>
      </c>
      <c r="D86" s="44" t="s">
        <v>87</v>
      </c>
      <c r="E86" s="45">
        <v>142.52000000000001</v>
      </c>
      <c r="F86" s="11" t="s">
        <v>110</v>
      </c>
      <c r="G86" s="11" t="s">
        <v>110</v>
      </c>
      <c r="H86" s="11" t="s">
        <v>110</v>
      </c>
      <c r="I86" s="46" t="s">
        <v>164</v>
      </c>
    </row>
    <row r="87" spans="1:9" s="26" customFormat="1" ht="30" x14ac:dyDescent="0.25">
      <c r="A87" s="21">
        <v>44682</v>
      </c>
      <c r="B87" s="38" t="s">
        <v>129</v>
      </c>
      <c r="C87" s="22">
        <v>44691</v>
      </c>
      <c r="D87" s="23" t="s">
        <v>88</v>
      </c>
      <c r="E87" s="24">
        <v>23.42</v>
      </c>
      <c r="F87" s="25" t="s">
        <v>26</v>
      </c>
      <c r="G87" s="25" t="s">
        <v>109</v>
      </c>
      <c r="H87" s="25" t="s">
        <v>26</v>
      </c>
      <c r="I87" s="28" t="s">
        <v>133</v>
      </c>
    </row>
    <row r="88" spans="1:9" s="26" customFormat="1" x14ac:dyDescent="0.25">
      <c r="A88" s="41">
        <v>44682</v>
      </c>
      <c r="B88" s="42" t="s">
        <v>129</v>
      </c>
      <c r="C88" s="43">
        <v>44691</v>
      </c>
      <c r="D88" s="44" t="s">
        <v>29</v>
      </c>
      <c r="E88" s="45">
        <v>-142.52000000000001</v>
      </c>
      <c r="F88" s="11" t="s">
        <v>110</v>
      </c>
      <c r="G88" s="11" t="s">
        <v>110</v>
      </c>
      <c r="H88" s="11" t="s">
        <v>110</v>
      </c>
      <c r="I88" s="46" t="s">
        <v>171</v>
      </c>
    </row>
    <row r="89" spans="1:9" s="26" customFormat="1" ht="45" x14ac:dyDescent="0.25">
      <c r="A89" s="21">
        <v>44682</v>
      </c>
      <c r="B89" s="38" t="s">
        <v>129</v>
      </c>
      <c r="C89" s="22">
        <v>44692</v>
      </c>
      <c r="D89" s="23" t="s">
        <v>89</v>
      </c>
      <c r="E89" s="24">
        <v>165.21</v>
      </c>
      <c r="F89" s="25" t="s">
        <v>109</v>
      </c>
      <c r="G89" s="25" t="s">
        <v>26</v>
      </c>
      <c r="H89" s="25" t="s">
        <v>110</v>
      </c>
      <c r="I89" s="28" t="s">
        <v>173</v>
      </c>
    </row>
    <row r="90" spans="1:9" s="26" customFormat="1" ht="45" x14ac:dyDescent="0.25">
      <c r="A90" s="21">
        <v>44682</v>
      </c>
      <c r="B90" s="38" t="s">
        <v>129</v>
      </c>
      <c r="C90" s="22">
        <v>44699</v>
      </c>
      <c r="D90" s="23" t="s">
        <v>90</v>
      </c>
      <c r="E90" s="24">
        <v>20</v>
      </c>
      <c r="F90" s="25" t="s">
        <v>109</v>
      </c>
      <c r="G90" s="25" t="s">
        <v>26</v>
      </c>
      <c r="H90" s="25" t="s">
        <v>110</v>
      </c>
      <c r="I90" s="28" t="s">
        <v>175</v>
      </c>
    </row>
    <row r="91" spans="1:9" s="26" customFormat="1" x14ac:dyDescent="0.25">
      <c r="A91" s="21">
        <v>44713</v>
      </c>
      <c r="B91" s="38" t="s">
        <v>129</v>
      </c>
      <c r="C91" s="22">
        <v>44705</v>
      </c>
      <c r="D91" s="23" t="s">
        <v>91</v>
      </c>
      <c r="E91" s="24">
        <v>28.54</v>
      </c>
      <c r="F91" s="25" t="s">
        <v>26</v>
      </c>
      <c r="G91" s="25" t="s">
        <v>109</v>
      </c>
      <c r="H91" s="25" t="s">
        <v>26</v>
      </c>
      <c r="I91" s="28" t="s">
        <v>135</v>
      </c>
    </row>
    <row r="92" spans="1:9" s="26" customFormat="1" x14ac:dyDescent="0.25">
      <c r="A92" s="21">
        <v>44713</v>
      </c>
      <c r="B92" s="38" t="s">
        <v>129</v>
      </c>
      <c r="C92" s="22">
        <v>44707</v>
      </c>
      <c r="D92" s="23" t="s">
        <v>92</v>
      </c>
      <c r="E92" s="24">
        <v>16.05</v>
      </c>
      <c r="F92" s="25" t="s">
        <v>26</v>
      </c>
      <c r="G92" s="25" t="s">
        <v>109</v>
      </c>
      <c r="H92" s="25" t="s">
        <v>26</v>
      </c>
      <c r="I92" s="28" t="s">
        <v>134</v>
      </c>
    </row>
    <row r="93" spans="1:9" s="26" customFormat="1" ht="39.950000000000003" customHeight="1" x14ac:dyDescent="0.25">
      <c r="A93" s="21">
        <v>44713</v>
      </c>
      <c r="B93" s="38" t="s">
        <v>129</v>
      </c>
      <c r="C93" s="22">
        <v>44716</v>
      </c>
      <c r="D93" s="23" t="s">
        <v>93</v>
      </c>
      <c r="E93" s="24">
        <v>198.62</v>
      </c>
      <c r="F93" s="25" t="s">
        <v>109</v>
      </c>
      <c r="G93" s="25" t="s">
        <v>26</v>
      </c>
      <c r="H93" s="25" t="s">
        <v>110</v>
      </c>
      <c r="I93" s="28" t="s">
        <v>173</v>
      </c>
    </row>
    <row r="94" spans="1:9" s="26" customFormat="1" ht="45" x14ac:dyDescent="0.25">
      <c r="A94" s="21">
        <v>44713</v>
      </c>
      <c r="B94" s="38" t="s">
        <v>129</v>
      </c>
      <c r="C94" s="22">
        <v>44718</v>
      </c>
      <c r="D94" s="23" t="s">
        <v>94</v>
      </c>
      <c r="E94" s="24">
        <v>30.95</v>
      </c>
      <c r="F94" s="25" t="s">
        <v>109</v>
      </c>
      <c r="G94" s="25" t="s">
        <v>26</v>
      </c>
      <c r="H94" s="25" t="s">
        <v>110</v>
      </c>
      <c r="I94" s="28" t="s">
        <v>173</v>
      </c>
    </row>
    <row r="95" spans="1:9" s="26" customFormat="1" ht="45" x14ac:dyDescent="0.25">
      <c r="A95" s="21">
        <v>44713</v>
      </c>
      <c r="B95" s="38" t="s">
        <v>129</v>
      </c>
      <c r="C95" s="22">
        <v>44718</v>
      </c>
      <c r="D95" s="23" t="s">
        <v>95</v>
      </c>
      <c r="E95" s="24">
        <v>98</v>
      </c>
      <c r="F95" s="25" t="s">
        <v>109</v>
      </c>
      <c r="G95" s="25" t="s">
        <v>26</v>
      </c>
      <c r="H95" s="25" t="s">
        <v>110</v>
      </c>
      <c r="I95" s="28" t="s">
        <v>173</v>
      </c>
    </row>
    <row r="96" spans="1:9" s="26" customFormat="1" ht="45" x14ac:dyDescent="0.25">
      <c r="A96" s="21">
        <v>44713</v>
      </c>
      <c r="B96" s="38" t="s">
        <v>129</v>
      </c>
      <c r="C96" s="22">
        <v>44720</v>
      </c>
      <c r="D96" s="23" t="s">
        <v>96</v>
      </c>
      <c r="E96" s="24">
        <v>68.63</v>
      </c>
      <c r="F96" s="25" t="s">
        <v>109</v>
      </c>
      <c r="G96" s="25" t="s">
        <v>26</v>
      </c>
      <c r="H96" s="25" t="s">
        <v>110</v>
      </c>
      <c r="I96" s="28" t="s">
        <v>173</v>
      </c>
    </row>
    <row r="97" spans="1:9" s="26" customFormat="1" ht="45" x14ac:dyDescent="0.25">
      <c r="A97" s="21">
        <v>44713</v>
      </c>
      <c r="B97" s="38" t="s">
        <v>129</v>
      </c>
      <c r="C97" s="22">
        <v>44730</v>
      </c>
      <c r="D97" s="23" t="s">
        <v>90</v>
      </c>
      <c r="E97" s="24">
        <v>20</v>
      </c>
      <c r="F97" s="25" t="s">
        <v>109</v>
      </c>
      <c r="G97" s="25" t="s">
        <v>26</v>
      </c>
      <c r="H97" s="25" t="s">
        <v>110</v>
      </c>
      <c r="I97" s="28" t="s">
        <v>175</v>
      </c>
    </row>
    <row r="98" spans="1:9" s="26" customFormat="1" ht="45" x14ac:dyDescent="0.25">
      <c r="A98" s="21">
        <v>44743</v>
      </c>
      <c r="B98" s="38" t="s">
        <v>129</v>
      </c>
      <c r="C98" s="22">
        <v>44734</v>
      </c>
      <c r="D98" s="23" t="s">
        <v>97</v>
      </c>
      <c r="E98" s="24">
        <v>46.72</v>
      </c>
      <c r="F98" s="25" t="s">
        <v>109</v>
      </c>
      <c r="G98" s="25" t="s">
        <v>26</v>
      </c>
      <c r="H98" s="25" t="s">
        <v>110</v>
      </c>
      <c r="I98" s="28" t="s">
        <v>176</v>
      </c>
    </row>
  </sheetData>
  <autoFilter ref="C8:I98" xr:uid="{00000000-0001-0000-0000-000000000000}"/>
  <phoneticPr fontId="4" type="noConversion"/>
  <conditionalFormatting sqref="F9:F15 G14:H14 F17:F22 F24:F27 F29:F67 F69:F71 F73:F85 F87 F89:F98">
    <cfRule type="cellIs" dxfId="8" priority="12" operator="equal">
      <formula>"N"</formula>
    </cfRule>
  </conditionalFormatting>
  <conditionalFormatting sqref="F9:H98">
    <cfRule type="cellIs" dxfId="7" priority="1" operator="equal">
      <formula>"N/A"</formula>
    </cfRule>
    <cfRule type="cellIs" dxfId="6" priority="2" operator="equal">
      <formula>"Y"</formula>
    </cfRule>
    <cfRule type="cellIs" dxfId="5" priority="3" operator="equal">
      <formula>"N"</formula>
    </cfRule>
  </conditionalFormatting>
  <conditionalFormatting sqref="H65:H67">
    <cfRule type="cellIs" dxfId="4" priority="8" operator="equal">
      <formula>"N"</formula>
    </cfRule>
  </conditionalFormatting>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
  <sheetViews>
    <sheetView zoomScale="58" workbookViewId="0">
      <selection activeCell="N16" sqref="N16"/>
    </sheetView>
  </sheetViews>
  <sheetFormatPr defaultRowHeight="15" x14ac:dyDescent="0.25"/>
  <cols>
    <col min="1" max="2" width="17.42578125" customWidth="1"/>
    <col min="3" max="3" width="16.5703125" customWidth="1"/>
    <col min="4" max="4" width="54.42578125" customWidth="1"/>
    <col min="5" max="5" width="20.5703125" customWidth="1"/>
    <col min="6" max="6" width="78.140625" customWidth="1"/>
    <col min="7" max="7" width="40" customWidth="1"/>
  </cols>
  <sheetData>
    <row r="1" spans="1:7" x14ac:dyDescent="0.25">
      <c r="A1" s="27" t="s">
        <v>121</v>
      </c>
      <c r="B1" s="31" t="s">
        <v>165</v>
      </c>
    </row>
    <row r="2" spans="1:7" x14ac:dyDescent="0.25">
      <c r="A2" s="27" t="s">
        <v>120</v>
      </c>
      <c r="B2" s="31" t="s">
        <v>123</v>
      </c>
    </row>
    <row r="6" spans="1:7" x14ac:dyDescent="0.25">
      <c r="D6" s="14" t="s">
        <v>104</v>
      </c>
      <c r="E6" s="15">
        <f>SUM(E9:E16)</f>
        <v>728.57999999999993</v>
      </c>
    </row>
    <row r="8" spans="1:7" x14ac:dyDescent="0.25">
      <c r="A8" s="4" t="s">
        <v>0</v>
      </c>
      <c r="B8" s="4"/>
      <c r="C8" s="4" t="s">
        <v>7</v>
      </c>
      <c r="D8" s="4" t="s">
        <v>1</v>
      </c>
      <c r="E8" s="4" t="s">
        <v>2</v>
      </c>
      <c r="F8" s="4" t="s">
        <v>3</v>
      </c>
    </row>
    <row r="9" spans="1:7" s="26" customFormat="1" x14ac:dyDescent="0.25">
      <c r="A9" s="21">
        <v>44378</v>
      </c>
      <c r="B9" s="21" t="s">
        <v>128</v>
      </c>
      <c r="C9" s="22">
        <v>44372</v>
      </c>
      <c r="D9" s="23" t="s">
        <v>14</v>
      </c>
      <c r="E9" s="39">
        <v>40.659999999999997</v>
      </c>
      <c r="F9" s="23" t="s">
        <v>117</v>
      </c>
    </row>
    <row r="10" spans="1:7" s="26" customFormat="1" ht="36" customHeight="1" x14ac:dyDescent="0.25">
      <c r="A10" s="21">
        <v>44470</v>
      </c>
      <c r="B10" s="21" t="s">
        <v>128</v>
      </c>
      <c r="C10" s="22">
        <v>44477</v>
      </c>
      <c r="D10" s="23" t="s">
        <v>33</v>
      </c>
      <c r="E10" s="24">
        <v>149.9</v>
      </c>
      <c r="F10" s="48" t="s">
        <v>116</v>
      </c>
      <c r="G10" s="47"/>
    </row>
    <row r="11" spans="1:7" s="26" customFormat="1" ht="36" customHeight="1" x14ac:dyDescent="0.25">
      <c r="A11" s="21">
        <v>44470</v>
      </c>
      <c r="B11" s="21" t="s">
        <v>128</v>
      </c>
      <c r="C11" s="22">
        <v>44477</v>
      </c>
      <c r="D11" s="23" t="s">
        <v>33</v>
      </c>
      <c r="E11" s="24">
        <v>114.5</v>
      </c>
      <c r="F11" s="49"/>
      <c r="G11" s="47"/>
    </row>
    <row r="12" spans="1:7" s="26" customFormat="1" ht="45" x14ac:dyDescent="0.25">
      <c r="A12" s="21">
        <v>44470</v>
      </c>
      <c r="B12" s="21" t="s">
        <v>128</v>
      </c>
      <c r="C12" s="22">
        <v>44479</v>
      </c>
      <c r="D12" s="23" t="s">
        <v>114</v>
      </c>
      <c r="E12" s="24">
        <v>2.71</v>
      </c>
      <c r="F12" s="28" t="s">
        <v>125</v>
      </c>
      <c r="G12" s="20"/>
    </row>
    <row r="13" spans="1:7" s="26" customFormat="1" ht="75" x14ac:dyDescent="0.25">
      <c r="A13" s="21">
        <v>44593</v>
      </c>
      <c r="B13" s="21" t="s">
        <v>129</v>
      </c>
      <c r="C13" s="22">
        <v>44605</v>
      </c>
      <c r="D13" s="23" t="s">
        <v>55</v>
      </c>
      <c r="E13" s="24">
        <v>17.62</v>
      </c>
      <c r="F13" s="28" t="s">
        <v>119</v>
      </c>
      <c r="G13" s="20"/>
    </row>
    <row r="14" spans="1:7" s="26" customFormat="1" x14ac:dyDescent="0.25">
      <c r="A14" s="21">
        <v>44652</v>
      </c>
      <c r="B14" s="21" t="s">
        <v>129</v>
      </c>
      <c r="C14" s="22">
        <v>44649</v>
      </c>
      <c r="D14" s="23" t="s">
        <v>67</v>
      </c>
      <c r="E14" s="24">
        <v>177.92</v>
      </c>
      <c r="F14" s="23" t="s">
        <v>117</v>
      </c>
    </row>
    <row r="15" spans="1:7" s="26" customFormat="1" x14ac:dyDescent="0.25">
      <c r="A15" s="21">
        <v>44682</v>
      </c>
      <c r="B15" s="21" t="s">
        <v>128</v>
      </c>
      <c r="C15" s="22">
        <v>44683</v>
      </c>
      <c r="D15" s="23" t="s">
        <v>71</v>
      </c>
      <c r="E15" s="24">
        <v>194.77</v>
      </c>
      <c r="F15" s="23" t="s">
        <v>117</v>
      </c>
    </row>
    <row r="16" spans="1:7" s="26" customFormat="1" ht="45" x14ac:dyDescent="0.25">
      <c r="A16" s="21">
        <v>44743</v>
      </c>
      <c r="B16" s="21" t="s">
        <v>128</v>
      </c>
      <c r="C16" s="22">
        <v>44739</v>
      </c>
      <c r="D16" s="23" t="s">
        <v>98</v>
      </c>
      <c r="E16" s="24">
        <v>30.5</v>
      </c>
      <c r="F16" s="28" t="s">
        <v>115</v>
      </c>
    </row>
  </sheetData>
  <mergeCells count="2">
    <mergeCell ref="G10:G11"/>
    <mergeCell ref="F10:F11"/>
  </mergeCells>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0"/>
  <sheetViews>
    <sheetView zoomScale="90" zoomScaleNormal="90" workbookViewId="0">
      <selection activeCell="D15" sqref="D15"/>
    </sheetView>
  </sheetViews>
  <sheetFormatPr defaultRowHeight="15" x14ac:dyDescent="0.25"/>
  <cols>
    <col min="1" max="2" width="17.42578125" customWidth="1"/>
    <col min="3" max="3" width="16.5703125" customWidth="1"/>
    <col min="4" max="4" width="54.42578125" customWidth="1"/>
    <col min="5" max="5" width="20.5703125" customWidth="1"/>
    <col min="6" max="6" width="15" customWidth="1"/>
    <col min="7" max="7" width="16.85546875" style="12" customWidth="1"/>
    <col min="8" max="8" width="16" customWidth="1"/>
    <col min="9" max="9" width="54.7109375" customWidth="1"/>
  </cols>
  <sheetData>
    <row r="1" spans="1:10" x14ac:dyDescent="0.25">
      <c r="A1" s="27" t="s">
        <v>121</v>
      </c>
      <c r="B1" s="31" t="s">
        <v>167</v>
      </c>
    </row>
    <row r="2" spans="1:10" x14ac:dyDescent="0.25">
      <c r="A2" s="27" t="s">
        <v>120</v>
      </c>
      <c r="B2" s="31" t="s">
        <v>123</v>
      </c>
    </row>
    <row r="6" spans="1:10" x14ac:dyDescent="0.25">
      <c r="D6" s="14" t="s">
        <v>104</v>
      </c>
      <c r="E6" s="15">
        <f>SUM(E9:E20)</f>
        <v>2904.6700000000005</v>
      </c>
    </row>
    <row r="8" spans="1:10" ht="60" x14ac:dyDescent="0.25">
      <c r="A8" s="4" t="s">
        <v>0</v>
      </c>
      <c r="B8" s="4"/>
      <c r="C8" s="4" t="s">
        <v>166</v>
      </c>
      <c r="D8" s="4" t="s">
        <v>1</v>
      </c>
      <c r="E8" s="4" t="s">
        <v>2</v>
      </c>
      <c r="F8" s="5" t="s">
        <v>6</v>
      </c>
      <c r="G8" s="5" t="s">
        <v>4</v>
      </c>
      <c r="H8" s="5" t="s">
        <v>5</v>
      </c>
      <c r="I8" s="4" t="s">
        <v>3</v>
      </c>
    </row>
    <row r="9" spans="1:10" ht="30" x14ac:dyDescent="0.25">
      <c r="A9" s="6">
        <v>44652</v>
      </c>
      <c r="B9" s="6" t="s">
        <v>128</v>
      </c>
      <c r="C9" s="7">
        <v>44658</v>
      </c>
      <c r="D9" s="1" t="s">
        <v>130</v>
      </c>
      <c r="E9" s="9">
        <v>472.6</v>
      </c>
      <c r="F9" s="8" t="s">
        <v>26</v>
      </c>
      <c r="G9" s="8" t="s">
        <v>109</v>
      </c>
      <c r="H9" s="8" t="s">
        <v>109</v>
      </c>
      <c r="I9" s="2" t="s">
        <v>144</v>
      </c>
    </row>
    <row r="10" spans="1:10" ht="30" x14ac:dyDescent="0.25">
      <c r="A10" s="6">
        <v>44652</v>
      </c>
      <c r="B10" s="6" t="s">
        <v>128</v>
      </c>
      <c r="C10" s="7">
        <v>44658</v>
      </c>
      <c r="D10" s="1" t="s">
        <v>146</v>
      </c>
      <c r="E10" s="9">
        <v>358.6</v>
      </c>
      <c r="F10" s="8" t="s">
        <v>26</v>
      </c>
      <c r="G10" s="8" t="s">
        <v>109</v>
      </c>
      <c r="H10" s="8" t="s">
        <v>109</v>
      </c>
      <c r="I10" s="2" t="s">
        <v>143</v>
      </c>
    </row>
    <row r="11" spans="1:10" ht="30" x14ac:dyDescent="0.25">
      <c r="A11" s="6">
        <v>44682</v>
      </c>
      <c r="B11" s="6" t="s">
        <v>128</v>
      </c>
      <c r="C11" s="7">
        <v>44684</v>
      </c>
      <c r="D11" s="1" t="s">
        <v>145</v>
      </c>
      <c r="E11" s="9">
        <v>172.72</v>
      </c>
      <c r="F11" s="8" t="s">
        <v>26</v>
      </c>
      <c r="G11" s="8" t="s">
        <v>109</v>
      </c>
      <c r="H11" s="8" t="s">
        <v>109</v>
      </c>
      <c r="I11" s="2" t="s">
        <v>148</v>
      </c>
    </row>
    <row r="12" spans="1:10" ht="75" x14ac:dyDescent="0.25">
      <c r="A12" s="6">
        <v>44682</v>
      </c>
      <c r="B12" s="6" t="s">
        <v>128</v>
      </c>
      <c r="C12" s="7">
        <v>44685</v>
      </c>
      <c r="D12" s="1" t="s">
        <v>72</v>
      </c>
      <c r="E12" s="9">
        <v>400.17</v>
      </c>
      <c r="F12" s="8" t="s">
        <v>26</v>
      </c>
      <c r="G12" s="8" t="s">
        <v>109</v>
      </c>
      <c r="H12" s="8" t="s">
        <v>109</v>
      </c>
      <c r="I12" s="2" t="s">
        <v>152</v>
      </c>
    </row>
    <row r="13" spans="1:10" ht="30" x14ac:dyDescent="0.25">
      <c r="A13" s="6">
        <v>44682</v>
      </c>
      <c r="B13" s="6" t="s">
        <v>128</v>
      </c>
      <c r="C13" s="7">
        <v>44685</v>
      </c>
      <c r="D13" s="1" t="s">
        <v>73</v>
      </c>
      <c r="E13" s="9">
        <v>215.34</v>
      </c>
      <c r="F13" s="8" t="s">
        <v>26</v>
      </c>
      <c r="G13" s="8" t="s">
        <v>109</v>
      </c>
      <c r="H13" s="8" t="s">
        <v>109</v>
      </c>
      <c r="I13" s="2" t="s">
        <v>155</v>
      </c>
    </row>
    <row r="14" spans="1:10" ht="75" x14ac:dyDescent="0.25">
      <c r="A14" s="6">
        <v>44682</v>
      </c>
      <c r="B14" s="6" t="s">
        <v>128</v>
      </c>
      <c r="C14" s="7">
        <v>44685</v>
      </c>
      <c r="D14" s="1" t="s">
        <v>74</v>
      </c>
      <c r="E14" s="9">
        <v>225.14</v>
      </c>
      <c r="F14" s="8" t="s">
        <v>26</v>
      </c>
      <c r="G14" s="8" t="s">
        <v>109</v>
      </c>
      <c r="H14" s="8" t="s">
        <v>109</v>
      </c>
      <c r="I14" s="2" t="s">
        <v>149</v>
      </c>
    </row>
    <row r="15" spans="1:10" ht="90" x14ac:dyDescent="0.25">
      <c r="A15" s="6">
        <v>44682</v>
      </c>
      <c r="B15" s="6" t="s">
        <v>128</v>
      </c>
      <c r="C15" s="7">
        <v>44686</v>
      </c>
      <c r="D15" s="1" t="s">
        <v>75</v>
      </c>
      <c r="E15" s="9">
        <v>296.98</v>
      </c>
      <c r="F15" s="8" t="s">
        <v>26</v>
      </c>
      <c r="G15" s="8" t="s">
        <v>109</v>
      </c>
      <c r="H15" s="8" t="s">
        <v>109</v>
      </c>
      <c r="I15" s="2" t="s">
        <v>147</v>
      </c>
    </row>
    <row r="16" spans="1:10" ht="30" x14ac:dyDescent="0.25">
      <c r="A16" s="34">
        <v>44682</v>
      </c>
      <c r="B16" s="34" t="s">
        <v>128</v>
      </c>
      <c r="C16" s="35">
        <v>44686</v>
      </c>
      <c r="D16" s="36" t="s">
        <v>76</v>
      </c>
      <c r="E16" s="37">
        <v>275</v>
      </c>
      <c r="F16" s="32" t="s">
        <v>26</v>
      </c>
      <c r="G16" s="32" t="s">
        <v>109</v>
      </c>
      <c r="H16" s="32" t="s">
        <v>109</v>
      </c>
      <c r="I16" s="33" t="s">
        <v>118</v>
      </c>
      <c r="J16" s="30" t="s">
        <v>162</v>
      </c>
    </row>
    <row r="17" spans="1:9" ht="90" x14ac:dyDescent="0.25">
      <c r="A17" s="6">
        <v>44682</v>
      </c>
      <c r="B17" s="6" t="s">
        <v>128</v>
      </c>
      <c r="C17" s="7">
        <v>44687</v>
      </c>
      <c r="D17" s="1" t="s">
        <v>77</v>
      </c>
      <c r="E17" s="9">
        <v>314.82</v>
      </c>
      <c r="F17" s="8" t="s">
        <v>26</v>
      </c>
      <c r="G17" s="8" t="s">
        <v>109</v>
      </c>
      <c r="H17" s="8" t="s">
        <v>109</v>
      </c>
      <c r="I17" s="2" t="s">
        <v>150</v>
      </c>
    </row>
    <row r="18" spans="1:9" ht="30" x14ac:dyDescent="0.25">
      <c r="A18" s="6">
        <v>44682</v>
      </c>
      <c r="B18" s="6" t="s">
        <v>128</v>
      </c>
      <c r="C18" s="7">
        <v>44687</v>
      </c>
      <c r="D18" s="1" t="s">
        <v>78</v>
      </c>
      <c r="E18" s="9">
        <v>10.07</v>
      </c>
      <c r="F18" s="8" t="s">
        <v>26</v>
      </c>
      <c r="G18" s="8" t="s">
        <v>109</v>
      </c>
      <c r="H18" s="8" t="s">
        <v>109</v>
      </c>
      <c r="I18" s="2" t="s">
        <v>151</v>
      </c>
    </row>
    <row r="19" spans="1:9" ht="30" x14ac:dyDescent="0.25">
      <c r="A19" s="6">
        <v>44682</v>
      </c>
      <c r="B19" s="6" t="s">
        <v>128</v>
      </c>
      <c r="C19" s="7">
        <v>44687</v>
      </c>
      <c r="D19" s="1" t="s">
        <v>79</v>
      </c>
      <c r="E19" s="9">
        <v>60.7</v>
      </c>
      <c r="F19" s="8" t="s">
        <v>26</v>
      </c>
      <c r="G19" s="8" t="s">
        <v>109</v>
      </c>
      <c r="H19" s="8" t="s">
        <v>109</v>
      </c>
      <c r="I19" s="2" t="s">
        <v>154</v>
      </c>
    </row>
    <row r="20" spans="1:9" ht="75" x14ac:dyDescent="0.25">
      <c r="A20" s="6">
        <v>44682</v>
      </c>
      <c r="B20" s="6" t="s">
        <v>128</v>
      </c>
      <c r="C20" s="7">
        <v>44688</v>
      </c>
      <c r="D20" s="1" t="s">
        <v>80</v>
      </c>
      <c r="E20" s="9">
        <v>102.53</v>
      </c>
      <c r="F20" s="8" t="s">
        <v>26</v>
      </c>
      <c r="G20" s="8" t="s">
        <v>109</v>
      </c>
      <c r="H20" s="8" t="s">
        <v>109</v>
      </c>
      <c r="I20" s="2" t="s">
        <v>153</v>
      </c>
    </row>
  </sheetData>
  <phoneticPr fontId="4" type="noConversion"/>
  <conditionalFormatting sqref="F9:H20">
    <cfRule type="cellIs" dxfId="3" priority="1" operator="equal">
      <formula>"N"</formula>
    </cfRule>
    <cfRule type="cellIs" dxfId="2" priority="2" operator="equal">
      <formula>"Y"</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8"/>
  <sheetViews>
    <sheetView zoomScale="83" workbookViewId="0">
      <selection activeCell="L14" sqref="L14"/>
    </sheetView>
  </sheetViews>
  <sheetFormatPr defaultRowHeight="15" x14ac:dyDescent="0.25"/>
  <cols>
    <col min="1" max="2" width="17.42578125" customWidth="1"/>
    <col min="3" max="3" width="16.5703125" customWidth="1"/>
    <col min="4" max="4" width="54.42578125" customWidth="1"/>
    <col min="5" max="5" width="20.5703125" customWidth="1"/>
    <col min="6" max="6" width="15" customWidth="1"/>
    <col min="7" max="7" width="16.85546875" style="12" customWidth="1"/>
    <col min="8" max="8" width="16" customWidth="1"/>
    <col min="9" max="9" width="54.7109375" customWidth="1"/>
  </cols>
  <sheetData>
    <row r="1" spans="1:9" x14ac:dyDescent="0.25">
      <c r="A1" s="27" t="s">
        <v>121</v>
      </c>
      <c r="B1" s="31" t="s">
        <v>168</v>
      </c>
    </row>
    <row r="2" spans="1:9" x14ac:dyDescent="0.25">
      <c r="A2" s="27" t="s">
        <v>120</v>
      </c>
      <c r="B2" s="31" t="s">
        <v>123</v>
      </c>
    </row>
    <row r="6" spans="1:9" x14ac:dyDescent="0.25">
      <c r="D6" s="14" t="s">
        <v>104</v>
      </c>
      <c r="E6" s="15">
        <f>SUM(E9:E16)</f>
        <v>2389.4699999999998</v>
      </c>
    </row>
    <row r="8" spans="1:9" ht="60" x14ac:dyDescent="0.25">
      <c r="A8" s="4" t="s">
        <v>0</v>
      </c>
      <c r="B8" s="4"/>
      <c r="C8" s="4" t="s">
        <v>7</v>
      </c>
      <c r="D8" s="4" t="s">
        <v>1</v>
      </c>
      <c r="E8" s="4" t="s">
        <v>2</v>
      </c>
      <c r="F8" s="5" t="s">
        <v>6</v>
      </c>
      <c r="G8" s="5" t="s">
        <v>4</v>
      </c>
      <c r="H8" s="5" t="s">
        <v>5</v>
      </c>
      <c r="I8" s="4" t="s">
        <v>3</v>
      </c>
    </row>
    <row r="9" spans="1:9" ht="30" x14ac:dyDescent="0.25">
      <c r="A9" s="6">
        <v>44713</v>
      </c>
      <c r="B9" s="6" t="s">
        <v>128</v>
      </c>
      <c r="C9" s="7">
        <v>44719</v>
      </c>
      <c r="D9" s="1" t="s">
        <v>102</v>
      </c>
      <c r="E9" s="9">
        <v>19</v>
      </c>
      <c r="F9" s="8" t="s">
        <v>26</v>
      </c>
      <c r="G9" s="8" t="s">
        <v>109</v>
      </c>
      <c r="H9" s="8" t="s">
        <v>109</v>
      </c>
      <c r="I9" s="2" t="s">
        <v>158</v>
      </c>
    </row>
    <row r="10" spans="1:9" ht="30" x14ac:dyDescent="0.25">
      <c r="A10" s="6">
        <v>44713</v>
      </c>
      <c r="B10" s="6" t="s">
        <v>128</v>
      </c>
      <c r="C10" s="7">
        <v>44719</v>
      </c>
      <c r="D10" s="1" t="s">
        <v>103</v>
      </c>
      <c r="E10" s="9">
        <v>26.72</v>
      </c>
      <c r="F10" s="8" t="s">
        <v>26</v>
      </c>
      <c r="G10" s="8" t="s">
        <v>109</v>
      </c>
      <c r="H10" s="8" t="s">
        <v>109</v>
      </c>
      <c r="I10" s="2" t="s">
        <v>159</v>
      </c>
    </row>
    <row r="11" spans="1:9" ht="30" x14ac:dyDescent="0.25">
      <c r="A11" s="6">
        <v>44713</v>
      </c>
      <c r="B11" s="6" t="s">
        <v>128</v>
      </c>
      <c r="C11" s="7">
        <v>44719</v>
      </c>
      <c r="D11" s="1" t="s">
        <v>131</v>
      </c>
      <c r="E11" s="9">
        <v>162.6</v>
      </c>
      <c r="F11" s="8" t="s">
        <v>26</v>
      </c>
      <c r="G11" s="8" t="s">
        <v>109</v>
      </c>
      <c r="H11" s="8" t="s">
        <v>109</v>
      </c>
      <c r="I11" s="2" t="s">
        <v>157</v>
      </c>
    </row>
    <row r="12" spans="1:9" ht="30" x14ac:dyDescent="0.25">
      <c r="A12" s="6">
        <v>44713</v>
      </c>
      <c r="B12" s="6" t="s">
        <v>128</v>
      </c>
      <c r="C12" s="7">
        <v>44719</v>
      </c>
      <c r="D12" s="1" t="s">
        <v>132</v>
      </c>
      <c r="E12" s="9">
        <v>368.6</v>
      </c>
      <c r="F12" s="8" t="s">
        <v>26</v>
      </c>
      <c r="G12" s="8" t="s">
        <v>109</v>
      </c>
      <c r="H12" s="8" t="s">
        <v>109</v>
      </c>
      <c r="I12" s="2" t="s">
        <v>160</v>
      </c>
    </row>
    <row r="13" spans="1:9" x14ac:dyDescent="0.25">
      <c r="A13" s="10"/>
      <c r="B13" s="10"/>
      <c r="C13" s="3"/>
      <c r="D13" s="3"/>
      <c r="E13" s="3"/>
      <c r="F13" s="11"/>
      <c r="G13" s="11"/>
      <c r="H13" s="11"/>
      <c r="I13" s="3"/>
    </row>
    <row r="14" spans="1:9" ht="135" x14ac:dyDescent="0.25">
      <c r="A14" s="6">
        <v>44743</v>
      </c>
      <c r="B14" s="6" t="s">
        <v>128</v>
      </c>
      <c r="C14" s="7">
        <v>44735</v>
      </c>
      <c r="D14" s="1" t="s">
        <v>99</v>
      </c>
      <c r="E14" s="9">
        <v>1587.28</v>
      </c>
      <c r="F14" s="8" t="s">
        <v>26</v>
      </c>
      <c r="G14" s="32" t="s">
        <v>109</v>
      </c>
      <c r="H14" s="32" t="s">
        <v>109</v>
      </c>
      <c r="I14" s="28" t="s">
        <v>169</v>
      </c>
    </row>
    <row r="15" spans="1:9" x14ac:dyDescent="0.25">
      <c r="A15" s="6">
        <v>44743</v>
      </c>
      <c r="B15" s="6" t="s">
        <v>128</v>
      </c>
      <c r="C15" s="7">
        <v>44740</v>
      </c>
      <c r="D15" s="1" t="s">
        <v>100</v>
      </c>
      <c r="E15" s="9">
        <v>72.7</v>
      </c>
      <c r="F15" s="8" t="s">
        <v>26</v>
      </c>
      <c r="G15" s="8" t="s">
        <v>109</v>
      </c>
      <c r="H15" s="8" t="s">
        <v>109</v>
      </c>
      <c r="I15" s="2" t="s">
        <v>156</v>
      </c>
    </row>
    <row r="16" spans="1:9" ht="75" x14ac:dyDescent="0.25">
      <c r="A16" s="6">
        <v>44743</v>
      </c>
      <c r="B16" s="6" t="s">
        <v>128</v>
      </c>
      <c r="C16" s="7">
        <v>44740</v>
      </c>
      <c r="D16" s="1" t="s">
        <v>101</v>
      </c>
      <c r="E16" s="9">
        <v>152.57</v>
      </c>
      <c r="F16" s="8" t="s">
        <v>26</v>
      </c>
      <c r="G16" s="8" t="s">
        <v>109</v>
      </c>
      <c r="H16" s="8" t="s">
        <v>109</v>
      </c>
      <c r="I16" s="2" t="s">
        <v>161</v>
      </c>
    </row>
    <row r="17" spans="5:5" x14ac:dyDescent="0.25">
      <c r="E17" s="13"/>
    </row>
    <row r="18" spans="5:5" x14ac:dyDescent="0.25">
      <c r="E18" s="13"/>
    </row>
    <row r="19" spans="5:5" x14ac:dyDescent="0.25">
      <c r="E19" s="13"/>
    </row>
    <row r="20" spans="5:5" x14ac:dyDescent="0.25">
      <c r="E20" s="13"/>
    </row>
    <row r="21" spans="5:5" x14ac:dyDescent="0.25">
      <c r="E21" s="13"/>
    </row>
    <row r="22" spans="5:5" x14ac:dyDescent="0.25">
      <c r="E22" s="13"/>
    </row>
    <row r="23" spans="5:5" x14ac:dyDescent="0.25">
      <c r="E23" s="13"/>
    </row>
    <row r="24" spans="5:5" x14ac:dyDescent="0.25">
      <c r="E24" s="13"/>
    </row>
    <row r="25" spans="5:5" x14ac:dyDescent="0.25">
      <c r="E25" s="13"/>
    </row>
    <row r="26" spans="5:5" x14ac:dyDescent="0.25">
      <c r="E26" s="13"/>
    </row>
    <row r="27" spans="5:5" x14ac:dyDescent="0.25">
      <c r="E27" s="13"/>
    </row>
    <row r="28" spans="5:5" x14ac:dyDescent="0.25">
      <c r="E28" s="13"/>
    </row>
    <row r="29" spans="5:5" x14ac:dyDescent="0.25">
      <c r="E29" s="13"/>
    </row>
    <row r="30" spans="5:5" x14ac:dyDescent="0.25">
      <c r="E30" s="13"/>
    </row>
    <row r="31" spans="5:5" x14ac:dyDescent="0.25">
      <c r="E31" s="13"/>
    </row>
    <row r="32" spans="5:5" x14ac:dyDescent="0.25">
      <c r="E32" s="13"/>
    </row>
    <row r="33" spans="5:5" x14ac:dyDescent="0.25">
      <c r="E33" s="13"/>
    </row>
    <row r="34" spans="5:5" x14ac:dyDescent="0.25">
      <c r="E34" s="13"/>
    </row>
    <row r="35" spans="5:5" x14ac:dyDescent="0.25">
      <c r="E35" s="13"/>
    </row>
    <row r="36" spans="5:5" x14ac:dyDescent="0.25">
      <c r="E36" s="13"/>
    </row>
    <row r="37" spans="5:5" x14ac:dyDescent="0.25">
      <c r="E37" s="13"/>
    </row>
    <row r="38" spans="5:5" x14ac:dyDescent="0.25">
      <c r="E38" s="13"/>
    </row>
  </sheetData>
  <phoneticPr fontId="4" type="noConversion"/>
  <conditionalFormatting sqref="F9:H16">
    <cfRule type="cellIs" dxfId="1" priority="1" operator="equal">
      <formula>"N"</formula>
    </cfRule>
    <cfRule type="cellIs" dxfId="0" priority="2" operator="equal">
      <formula>"Y"</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Monthly Statement Review</vt:lpstr>
      <vt:lpstr>Missing from PFD's analysis</vt:lpstr>
      <vt:lpstr>Miami and Atlanta Trip</vt:lpstr>
      <vt:lpstr>Denver Trip</vt:lpstr>
      <vt:lpstr>TMB95600238</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Smith, Jonathan (SAO)</dc:creator>
  <cp:lastModifiedBy>Simmons, Joseph (SAO)</cp:lastModifiedBy>
  <dcterms:created xsi:type="dcterms:W3CDTF">2023-02-15T23:42:04Z</dcterms:created>
  <dcterms:modified xsi:type="dcterms:W3CDTF">2023-09-05T23:30:09Z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