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rrelll\appdata\local\temp\tm_temp\TM_2\"/>
    </mc:Choice>
  </mc:AlternateContent>
  <bookViews>
    <workbookView xWindow="240" yWindow="75" windowWidth="17115" windowHeight="12780" tabRatio="775" activeTab="1"/>
  </bookViews>
  <sheets>
    <sheet name="Revenue &amp; Expenditure Trend" sheetId="2" r:id="rId1"/>
    <sheet name="Expenditure Object Trend" sheetId="3" r:id="rId2"/>
  </sheets>
  <definedNames>
    <definedName name="TMB1301097624">'Expenditure Object Trend'!$B$4</definedName>
    <definedName name="TMB1893847888">'Revenue &amp; Expenditure Trend'!$B$4</definedName>
  </definedNames>
  <calcPr calcId="162913"/>
</workbook>
</file>

<file path=xl/calcChain.xml><?xml version="1.0" encoding="utf-8"?>
<calcChain xmlns="http://schemas.openxmlformats.org/spreadsheetml/2006/main">
  <c r="K8" i="3" l="1"/>
  <c r="M8" i="3"/>
  <c r="O8" i="3"/>
  <c r="K9" i="3"/>
  <c r="L9" i="3" s="1"/>
  <c r="M9" i="3"/>
  <c r="N9" i="3" s="1"/>
  <c r="O9" i="3"/>
  <c r="P9" i="3" s="1"/>
  <c r="K10" i="3"/>
  <c r="L10" i="3" s="1"/>
  <c r="M10" i="3"/>
  <c r="N10" i="3" s="1"/>
  <c r="O10" i="3"/>
  <c r="P10" i="3" s="1"/>
  <c r="K11" i="3"/>
  <c r="L11" i="3" s="1"/>
  <c r="M11" i="3"/>
  <c r="N11" i="3" s="1"/>
  <c r="O11" i="3"/>
  <c r="P11" i="3" s="1"/>
  <c r="K12" i="3"/>
  <c r="L12" i="3" s="1"/>
  <c r="M12" i="3"/>
  <c r="N12" i="3" s="1"/>
  <c r="O12" i="3"/>
  <c r="P12" i="3" s="1"/>
  <c r="K13" i="3"/>
  <c r="L13" i="3" s="1"/>
  <c r="M13" i="3"/>
  <c r="N13" i="3" s="1"/>
  <c r="O13" i="3"/>
  <c r="P13" i="3" s="1"/>
  <c r="K14" i="3"/>
  <c r="L14" i="3" s="1"/>
  <c r="M14" i="3"/>
  <c r="N14" i="3" s="1"/>
  <c r="O14" i="3"/>
  <c r="P14" i="3" s="1"/>
  <c r="K15" i="3"/>
  <c r="L15" i="3" s="1"/>
  <c r="M15" i="3"/>
  <c r="N15" i="3" s="1"/>
  <c r="O15" i="3"/>
  <c r="P15" i="3" s="1"/>
  <c r="K9" i="2"/>
  <c r="M9" i="2"/>
  <c r="O9" i="2"/>
  <c r="K10" i="2"/>
  <c r="L10" i="2" s="1"/>
  <c r="M10" i="2"/>
  <c r="N10" i="2" s="1"/>
  <c r="O10" i="2"/>
  <c r="P10" i="2" s="1"/>
  <c r="K11" i="2"/>
  <c r="L11" i="2" s="1"/>
  <c r="M11" i="2"/>
  <c r="N11" i="2" s="1"/>
  <c r="O11" i="2"/>
  <c r="P11" i="2" s="1"/>
  <c r="K12" i="2"/>
  <c r="M12" i="2"/>
  <c r="O12" i="2"/>
  <c r="K13" i="2"/>
  <c r="L13" i="2" s="1"/>
  <c r="M13" i="2"/>
  <c r="N13" i="2" s="1"/>
  <c r="O13" i="2"/>
  <c r="P13" i="2" s="1"/>
  <c r="K14" i="2"/>
  <c r="M14" i="2"/>
  <c r="O14" i="2"/>
  <c r="P14" i="2" s="1"/>
  <c r="K15" i="2"/>
  <c r="L15" i="2" s="1"/>
  <c r="M15" i="2"/>
  <c r="N15" i="2" s="1"/>
  <c r="O15" i="2"/>
  <c r="P15" i="2" s="1"/>
  <c r="K16" i="2"/>
  <c r="L16" i="2" s="1"/>
  <c r="M16" i="2"/>
  <c r="N16" i="2" s="1"/>
  <c r="O16" i="2"/>
  <c r="P16" i="2" s="1"/>
  <c r="K17" i="2"/>
  <c r="M17" i="2"/>
  <c r="N17" i="2" s="1"/>
  <c r="O17" i="2"/>
  <c r="P17" i="2" s="1"/>
  <c r="K18" i="2"/>
  <c r="M18" i="2"/>
  <c r="O18" i="2"/>
  <c r="K19" i="2"/>
  <c r="M19" i="2"/>
  <c r="O19" i="2"/>
  <c r="K20" i="2"/>
  <c r="L20" i="2" s="1"/>
  <c r="M20" i="2"/>
  <c r="N20" i="2" s="1"/>
  <c r="O20" i="2"/>
  <c r="P20" i="2" s="1"/>
  <c r="K21" i="2"/>
  <c r="L21" i="2" s="1"/>
  <c r="M21" i="2"/>
  <c r="N21" i="2" s="1"/>
  <c r="O21" i="2"/>
  <c r="P21" i="2" s="1"/>
  <c r="K22" i="2"/>
  <c r="M22" i="2"/>
  <c r="O22" i="2"/>
  <c r="K23" i="2"/>
  <c r="L23" i="2" s="1"/>
  <c r="M23" i="2"/>
  <c r="N23" i="2" s="1"/>
  <c r="O23" i="2"/>
  <c r="P23" i="2" s="1"/>
  <c r="K24" i="2"/>
  <c r="L24" i="2" s="1"/>
  <c r="M24" i="2"/>
  <c r="N24" i="2" s="1"/>
  <c r="O24" i="2"/>
  <c r="P24" i="2" s="1"/>
  <c r="K25" i="2"/>
  <c r="L25" i="2" s="1"/>
  <c r="M25" i="2"/>
  <c r="N25" i="2" s="1"/>
  <c r="O25" i="2"/>
  <c r="P25" i="2" s="1"/>
</calcChain>
</file>

<file path=xl/sharedStrings.xml><?xml version="1.0" encoding="utf-8"?>
<sst xmlns="http://schemas.openxmlformats.org/spreadsheetml/2006/main" count="172" uniqueCount="110">
  <si>
    <t>Fund Type</t>
  </si>
  <si>
    <t>Fund No.</t>
  </si>
  <si>
    <t>Account</t>
  </si>
  <si>
    <t>Account Name</t>
  </si>
  <si>
    <t>4</t>
  </si>
  <si>
    <t>308.10.00</t>
  </si>
  <si>
    <t>Reserved Cash and Investments - Beginning</t>
  </si>
  <si>
    <t>308.80.00</t>
  </si>
  <si>
    <t>Unreserved Cash and Investments - Beginning</t>
  </si>
  <si>
    <t>311.10.00</t>
  </si>
  <si>
    <t>Property Tax</t>
  </si>
  <si>
    <t>317.40.00</t>
  </si>
  <si>
    <t>Timber Excise Tax</t>
  </si>
  <si>
    <t>337.00.00</t>
  </si>
  <si>
    <t>Local Grants, Entitlements and Other Payments</t>
  </si>
  <si>
    <t>344.50.00</t>
  </si>
  <si>
    <t>Sales of Fuel</t>
  </si>
  <si>
    <t>344.60.00</t>
  </si>
  <si>
    <t>Airports and Ports Services</t>
  </si>
  <si>
    <t>361.10.00</t>
  </si>
  <si>
    <t>Investment Earnings</t>
  </si>
  <si>
    <t>362.00.00</t>
  </si>
  <si>
    <t>Rents and Leases</t>
  </si>
  <si>
    <t>362.50.00</t>
  </si>
  <si>
    <t>Land and Facilities Leases (Long-Term)</t>
  </si>
  <si>
    <t>508.10.00</t>
  </si>
  <si>
    <t>Reserved Cash and Investments - Ending</t>
  </si>
  <si>
    <t>508.80.00</t>
  </si>
  <si>
    <t>Unreserved Cash and Investments - Ending</t>
  </si>
  <si>
    <t>546.00</t>
  </si>
  <si>
    <t>Airports and Ports</t>
  </si>
  <si>
    <t>586.00</t>
  </si>
  <si>
    <t>Court Remittances</t>
  </si>
  <si>
    <t>591.46</t>
  </si>
  <si>
    <t>Debt Repayment - Airports and Ports</t>
  </si>
  <si>
    <t>592.46</t>
  </si>
  <si>
    <t>Interest and Other Debt Service Cost - Airports and Ports</t>
  </si>
  <si>
    <t>594.46</t>
  </si>
  <si>
    <t>Capital Expenditures/Expenses - Airports and Ports</t>
  </si>
  <si>
    <t/>
  </si>
  <si>
    <t>The amounts were higher in 2017-2019 compared to 2015 and 2016. Specifically, from 2017-2019, there was over $1.5 million in capital expenditures. Has the Port had procurement projects going on that would make up the majority of this? If so, what are the largest procurement projects? If it isn't from procurement projects, what caused this increase in expenditures?</t>
  </si>
  <si>
    <t>No risks noted.</t>
  </si>
  <si>
    <t>Was this coded to a different account number prior to 2016? Also, what caused the jump in 2019?</t>
  </si>
  <si>
    <t>Why did this continually increase? Did the Port start to accumulate more investments?</t>
  </si>
  <si>
    <t>Why did this continually decrease from 2016 to each subsequent year?</t>
  </si>
  <si>
    <t>Was the sale of fuel coded somewhere else prior to 2018? If so, where?</t>
  </si>
  <si>
    <t>%</t>
  </si>
  <si>
    <t>Change</t>
  </si>
  <si>
    <t>Port Responses</t>
  </si>
  <si>
    <t>Auditor Questions</t>
  </si>
  <si>
    <t>2018 - 2019</t>
  </si>
  <si>
    <t>2017 - 2018</t>
  </si>
  <si>
    <t>2016 - 2017</t>
  </si>
  <si>
    <t>Trend of Revenues and Expenditures</t>
  </si>
  <si>
    <t>DEBT SERVICE INTEREST</t>
  </si>
  <si>
    <t>80</t>
  </si>
  <si>
    <t xml:space="preserve">ENTERPRISE                    </t>
  </si>
  <si>
    <t>DEBT SERVICE PRINCIPAL</t>
  </si>
  <si>
    <t>70</t>
  </si>
  <si>
    <t>What large capital projects were going on (same question as "Capital Expenditures/Expenses - Airports and Ports" in the other tab)?</t>
  </si>
  <si>
    <t>CAPITAL OUTLAY</t>
  </si>
  <si>
    <t>60</t>
  </si>
  <si>
    <t>Why did this jump down so much from 2017 to 2018? Was this recoding items between supplies and services?</t>
  </si>
  <si>
    <t>SERVICES</t>
  </si>
  <si>
    <t>40</t>
  </si>
  <si>
    <t>Why did supplies jump up so much from 2017 to 2018?</t>
  </si>
  <si>
    <t>SUPPLIES</t>
  </si>
  <si>
    <t>30</t>
  </si>
  <si>
    <t>Two highest paid employees (Manager and Harbor Master) retired and new employees hired.</t>
  </si>
  <si>
    <t>Do you know why benefits jumped up $40k in 2017 while Salaries and Wages went down around $14k in the same year?</t>
  </si>
  <si>
    <t>PERSONNEL BENEFITS</t>
  </si>
  <si>
    <t>20</t>
  </si>
  <si>
    <t>What caused the majority of the salaries &amp; wages increase from 2018 to 2019 (pay raises, new employees, overtime, etc.)</t>
  </si>
  <si>
    <t>SALARIES &amp; WAGES</t>
  </si>
  <si>
    <t>10</t>
  </si>
  <si>
    <t>DEPRECIATION &amp; OTHER DECREASES</t>
  </si>
  <si>
    <t>00</t>
  </si>
  <si>
    <t>Object Name</t>
  </si>
  <si>
    <t>Object</t>
  </si>
  <si>
    <t>Fund Type Name</t>
  </si>
  <si>
    <t>Purpose:</t>
  </si>
  <si>
    <t>Details:</t>
  </si>
  <si>
    <t>Conclusion:</t>
  </si>
  <si>
    <t>ROWD:</t>
  </si>
  <si>
    <t>To review the revenue and expenditure trend for potential audit risks.</t>
  </si>
  <si>
    <t>We pulled this trend out of EIS, reviewed which rows and years had significant changes, then asked the Port what caused these changes.</t>
  </si>
  <si>
    <t>Port requested a greater percentage of funds to be invested by County Treasurer.</t>
  </si>
  <si>
    <t>2018 had emergency sinkhole remediation in our boatyard, purchase of haul out trailer and used hauler tractor for boat haul out services.</t>
  </si>
  <si>
    <t>Revenues from leases and rents were coded differently (Airports and Port Services) prior to 2017. In 2017 and 2018, revenues from Moorage were included in Airports and Port Services</t>
  </si>
  <si>
    <t xml:space="preserve">This looks to be an unreserved ending balance for commercial port or airport. </t>
  </si>
  <si>
    <t>Auditor Risk Response</t>
  </si>
  <si>
    <r>
      <t xml:space="preserve">Based on the Port's response, the difference appears to be caused by Moorage being included in a different balance for 2017 and 2018. </t>
    </r>
    <r>
      <rPr>
        <i/>
        <sz val="10"/>
        <rFont val="Arial"/>
        <family val="2"/>
      </rPr>
      <t>No risks noted.</t>
    </r>
  </si>
  <si>
    <r>
      <t xml:space="preserve">This appears reasonable. </t>
    </r>
    <r>
      <rPr>
        <i/>
        <sz val="10"/>
        <rFont val="Arial"/>
        <family val="2"/>
      </rPr>
      <t>No risks noted.</t>
    </r>
  </si>
  <si>
    <t>After 2018 Sales of Fuel starting being coded to 344.50.00 instead of 344.60.00.</t>
  </si>
  <si>
    <r>
      <t xml:space="preserve">We noted that with factoring out the reclassification of Sales of Fuel, there was an increase of $184,762 from 2017 to 2018 unexplained. </t>
    </r>
    <r>
      <rPr>
        <i/>
        <sz val="10"/>
        <color rgb="FF0070C0"/>
        <rFont val="Arial"/>
        <family val="2"/>
      </rPr>
      <t>We will bring this as a general risk to the brainstorm.</t>
    </r>
  </si>
  <si>
    <r>
      <t xml:space="preserve">We determined this appears reasonable. </t>
    </r>
    <r>
      <rPr>
        <i/>
        <sz val="10"/>
        <rFont val="Arial"/>
        <family val="2"/>
      </rPr>
      <t>No risks noted.</t>
    </r>
  </si>
  <si>
    <r>
      <t xml:space="preserve">With both additional maintenance costs and petroleum purchases being recoded as supplies, this increase appears reasonable. </t>
    </r>
    <r>
      <rPr>
        <i/>
        <sz val="10"/>
        <rFont val="Arial"/>
        <family val="2"/>
      </rPr>
      <t>No risks noted.</t>
    </r>
  </si>
  <si>
    <r>
      <t xml:space="preserve">There is a risk these purchases did not follow proper procurement procedures. </t>
    </r>
    <r>
      <rPr>
        <i/>
        <sz val="10"/>
        <color rgb="FF0070C0"/>
        <rFont val="Arial"/>
        <family val="2"/>
      </rPr>
      <t>We will bring this risk to the brainstorm.</t>
    </r>
  </si>
  <si>
    <r>
      <t xml:space="preserve">Through our payroll analytical, we determined the key cause was 2019 Temporary Pay Assignment. There was a total of $23,000 given to different employees. There is a risk the 2019 Temporary Pay Assignments were not allowable. </t>
    </r>
    <r>
      <rPr>
        <i/>
        <sz val="10"/>
        <color rgb="FF0070C0"/>
        <rFont val="Arial"/>
        <family val="2"/>
      </rPr>
      <t xml:space="preserve">We will bring this to the brainstorm.
</t>
    </r>
    <r>
      <rPr>
        <sz val="10"/>
        <rFont val="Arial"/>
        <family val="2"/>
      </rPr>
      <t>While the Port responded by saying Joe Land became a full time employee, we did not note any risks related to this.</t>
    </r>
  </si>
  <si>
    <t>Prior to 2018 Fuel sales were coded in Airport and Port Services.</t>
  </si>
  <si>
    <t>With the exception of 2019, this balance consistently grew by a good amount. Do you know what caused this?</t>
  </si>
  <si>
    <r>
      <t xml:space="preserve">This was not an unreserved ending balance, as the Port thought it was in their response. It is unclear why this balance consistently grew with the exception of 2019. </t>
    </r>
    <r>
      <rPr>
        <i/>
        <sz val="10"/>
        <color rgb="FF0070C0"/>
        <rFont val="Arial"/>
        <family val="2"/>
      </rPr>
      <t>We will bring this as a general risk to the brainstorm.</t>
    </r>
  </si>
  <si>
    <r>
      <t xml:space="preserve">There is a risk these public works projects and purchases did not follow proper procurement procedures. </t>
    </r>
    <r>
      <rPr>
        <i/>
        <sz val="10"/>
        <color rgb="FF0070C0"/>
        <rFont val="Arial"/>
        <family val="2"/>
      </rPr>
      <t>We will bring this risk to the brainstorm.</t>
    </r>
  </si>
  <si>
    <r>
      <t xml:space="preserve">We reviewed the revenue and expenditure trend for potential audit risks. We noted the following:
</t>
    </r>
    <r>
      <rPr>
        <u/>
        <sz val="10"/>
        <rFont val="Arial"/>
        <family val="2"/>
      </rPr>
      <t>Revenues related to Airports and Port Services</t>
    </r>
    <r>
      <rPr>
        <sz val="10"/>
        <rFont val="Arial"/>
        <family val="2"/>
      </rPr>
      <t xml:space="preserve"> - Airports and Port Services revenues, less reclassified Sales of Fuel, increased from $184,762 from 2017 to 2018. The Port was unable to determine what caused this increase. There is a general risk since it is unclear what caused this increase. We will bring this to the brainstorm.
</t>
    </r>
    <r>
      <rPr>
        <u/>
        <sz val="10"/>
        <rFont val="Arial"/>
        <family val="2"/>
      </rPr>
      <t>Expenditures related to Airports and Port Services</t>
    </r>
    <r>
      <rPr>
        <sz val="10"/>
        <rFont val="Arial"/>
        <family val="2"/>
      </rPr>
      <t xml:space="preserve"> - Airports and Port expenditures consistently increased, (between 11-33% per year) with the exception of in 2019. The Port was unable to determine was caused this increase. There is a general risk since it is unclear what caused this increase. We will bring this to the brainstorm.</t>
    </r>
    <r>
      <rPr>
        <u/>
        <sz val="10"/>
        <rFont val="Arial"/>
        <family val="2"/>
      </rPr>
      <t xml:space="preserve">
Procurement - Public Works</t>
    </r>
    <r>
      <rPr>
        <sz val="10"/>
        <rFont val="Arial"/>
        <family val="2"/>
      </rPr>
      <t xml:space="preserve"> - The Port had emergency sinkhole remediation in their boatyard. There is a risk this was not properly procured.
</t>
    </r>
    <r>
      <rPr>
        <u/>
        <sz val="10"/>
        <rFont val="Arial"/>
        <family val="2"/>
      </rPr>
      <t>Procurement - Purchases</t>
    </r>
    <r>
      <rPr>
        <sz val="10"/>
        <rFont val="Arial"/>
        <family val="2"/>
      </rPr>
      <t xml:space="preserve"> - The Port purchased a haul out trailer and used hauler tractor for boat haul out services. There is a risk the Port did not properly procure these items.
</t>
    </r>
    <r>
      <rPr>
        <i/>
        <sz val="10"/>
        <color rgb="FF0070C0"/>
        <rFont val="Arial"/>
        <family val="2"/>
      </rPr>
      <t>We will bring these risks to the brainstorm.</t>
    </r>
  </si>
  <si>
    <t>Joe Land, who was a part time employee became a full time employee.</t>
  </si>
  <si>
    <r>
      <t xml:space="preserve">We reviewed the revenue and expenditure trend for potential audit risks. We noted the following:
</t>
    </r>
    <r>
      <rPr>
        <u/>
        <sz val="10"/>
        <rFont val="Arial"/>
        <family val="2"/>
      </rPr>
      <t>Salaries &amp; Wages</t>
    </r>
    <r>
      <rPr>
        <sz val="10"/>
        <rFont val="Arial"/>
        <family val="2"/>
      </rPr>
      <t xml:space="preserve"> - Through our payroll analytical, we determined the key cause was 2019 Temporary Pay Assignment. There was a total of $23,000 given to different employees. There is a risk the 2019 Temporary Pay Assignments were not allowable. We will bring this to the brainstorm.
</t>
    </r>
    <r>
      <rPr>
        <u/>
        <sz val="10"/>
        <rFont val="Arial"/>
        <family val="2"/>
      </rPr>
      <t>Procurement - Public Works</t>
    </r>
    <r>
      <rPr>
        <sz val="10"/>
        <rFont val="Arial"/>
        <family val="2"/>
      </rPr>
      <t xml:space="preserve"> - The Port had sinkhole remediation completed, the boatyard resurfaced, and the Morehead industrial yard resurfaced. There is a risk the Port did not follow proper procurement procedures.
</t>
    </r>
    <r>
      <rPr>
        <u/>
        <sz val="10"/>
        <rFont val="Arial"/>
        <family val="2"/>
      </rPr>
      <t>Procurement - Purchases</t>
    </r>
    <r>
      <rPr>
        <sz val="10"/>
        <rFont val="Arial"/>
        <family val="2"/>
      </rPr>
      <t xml:space="preserve"> - The Port purchased a new haul out trailer, a new hauler, and a sediment dredge. There is a risk the Port did not properly procure these items.</t>
    </r>
  </si>
  <si>
    <t>Additional maintenance
Petroleum purchase recoded as supplies. Previously coded as services</t>
  </si>
  <si>
    <t>Petroleum purchase recoded as supplies. Previously coded as services</t>
  </si>
  <si>
    <r>
      <t xml:space="preserve">With petroleum purchases being recoded as supplies, this decrease appears reasonable. </t>
    </r>
    <r>
      <rPr>
        <i/>
        <sz val="10"/>
        <rFont val="Arial"/>
        <family val="2"/>
      </rPr>
      <t>No risks noted.</t>
    </r>
  </si>
  <si>
    <t>Haul out trailer and Hauler purchase, sinkhole remediation, Boatyard resurface, Morehead Industrial Yard resurface, sediment dredge purchase, Historic Oyster Dredge Pavilion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</si>
</sst>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_(&quot;$&quot;* \(#,##0.00\);_(&quot;$&quot;* &quot;-&quot;??_);_(@_)"/>
    <numFmt numFmtId="164" formatCode="[$-1010409]General"/>
    <numFmt numFmtId="165" formatCode="_(&quot;$&quot;* #,##0_);_(&quot;$&quot;* \(#,##0\);_(&quot;$&quot;* &quot;-&quot;??_);_(@_)"/>
  </numFmts>
  <fonts count="13" x14ac:knownFonts="1">
    <font>
      <sz val="10"/>
      <name val="Arial"/>
      <charset val="1"/>
    </font>
    <font>
      <b/>
      <sz val="10"/>
      <color indexed="8"/>
      <name val="Tahoma"/>
      <family val="2"/>
    </font>
    <font>
      <sz val="10"/>
      <color indexed="8"/>
      <name val="Tahoma"/>
      <family val="2"/>
    </font>
    <font>
      <b/>
      <sz val="11"/>
      <color indexed="8"/>
      <name val="Tahoma"/>
      <family val="2"/>
    </font>
    <font>
      <sz val="10"/>
      <name val="Arial"/>
      <family val="2"/>
    </font>
    <font>
      <i/>
      <sz val="10"/>
      <color rgb="FF0070C0"/>
      <name val="Arial"/>
      <family val="2"/>
    </font>
    <font>
      <b/>
      <sz val="10"/>
      <name val="Arial"/>
      <family val="2"/>
    </font>
    <font>
      <b/>
      <sz val="10"/>
      <name val="Tahoma"/>
      <family val="2"/>
    </font>
    <font>
      <sz val="10"/>
      <name val="Tahoma"/>
      <family val="2"/>
    </font>
    <font>
      <i/>
      <sz val="10"/>
      <color rgb="FF0070C0"/>
      <name val="Tahoma"/>
      <family val="2"/>
    </font>
    <font>
      <u/>
      <sz val="10"/>
      <color indexed="62"/>
      <name val="Tahoma"/>
      <family val="2"/>
    </font>
    <font>
      <i/>
      <sz val="10"/>
      <name val="Arial"/>
      <family val="2"/>
    </font>
    <font>
      <u/>
      <sz val="10"/>
      <name val="Arial"/>
      <family val="2"/>
    </font>
  </fonts>
  <fills count="8">
    <fill>
      <patternFill patternType="none"/>
    </fill>
    <fill>
      <patternFill patternType="gray125"/>
    </fill>
    <fill>
      <patternFill patternType="solid">
        <fgColor indexed="9"/>
      </patternFill>
    </fill>
    <fill>
      <patternFill patternType="solid">
        <fgColor theme="0"/>
        <bgColor indexed="64"/>
      </patternFill>
    </fill>
    <fill>
      <patternFill patternType="solid">
        <fgColor theme="7" tint="0.59999389629810485"/>
        <bgColor indexed="64"/>
      </patternFill>
    </fill>
    <fill>
      <patternFill patternType="solid">
        <fgColor theme="1"/>
        <bgColor indexed="64"/>
      </patternFill>
    </fill>
    <fill>
      <patternFill patternType="solid">
        <fgColor theme="4" tint="0.59999389629810485"/>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alignment wrapText="1"/>
    </xf>
    <xf numFmtId="0" fontId="4" fillId="0" borderId="0">
      <alignment wrapText="1"/>
    </xf>
  </cellStyleXfs>
  <cellXfs count="46">
    <xf numFmtId="0" fontId="0" fillId="0" borderId="0" xfId="0">
      <alignment wrapText="1"/>
    </xf>
    <xf numFmtId="0" fontId="4" fillId="3" borderId="0" xfId="1" applyFill="1">
      <alignment wrapText="1"/>
    </xf>
    <xf numFmtId="0" fontId="4" fillId="3" borderId="0" xfId="1" applyFill="1" applyBorder="1" applyAlignment="1">
      <alignment horizontal="center" vertical="top" readingOrder="1"/>
    </xf>
    <xf numFmtId="0" fontId="1" fillId="3" borderId="0" xfId="1" applyFont="1" applyFill="1" applyBorder="1" applyAlignment="1">
      <alignment horizontal="right" vertical="top" wrapText="1" readingOrder="1"/>
    </xf>
    <xf numFmtId="0" fontId="3" fillId="3" borderId="0" xfId="1" applyFont="1" applyFill="1" applyBorder="1" applyAlignment="1">
      <alignment horizontal="left" vertical="top" wrapText="1" readingOrder="1"/>
    </xf>
    <xf numFmtId="0" fontId="4" fillId="3" borderId="1" xfId="1" applyFont="1" applyFill="1" applyBorder="1" applyAlignment="1">
      <alignment vertical="center" wrapText="1"/>
    </xf>
    <xf numFmtId="9" fontId="4" fillId="3" borderId="1" xfId="1" applyNumberFormat="1" applyFill="1" applyBorder="1" applyAlignment="1">
      <alignment vertical="center" wrapText="1"/>
    </xf>
    <xf numFmtId="165" fontId="4" fillId="3" borderId="1" xfId="1" applyNumberFormat="1" applyFill="1" applyBorder="1" applyAlignment="1">
      <alignment vertical="center" wrapText="1"/>
    </xf>
    <xf numFmtId="165" fontId="4" fillId="3" borderId="1" xfId="1" applyNumberFormat="1" applyFill="1" applyBorder="1" applyAlignment="1">
      <alignment horizontal="center" vertical="center" readingOrder="1"/>
    </xf>
    <xf numFmtId="44" fontId="2" fillId="3" borderId="1" xfId="1" applyNumberFormat="1" applyFont="1" applyFill="1" applyBorder="1" applyAlignment="1">
      <alignment horizontal="right" vertical="center" wrapText="1" readingOrder="1"/>
    </xf>
    <xf numFmtId="0" fontId="2" fillId="3" borderId="1" xfId="1" applyFont="1" applyFill="1" applyBorder="1" applyAlignment="1">
      <alignment horizontal="left" vertical="center" wrapText="1" readingOrder="1"/>
    </xf>
    <xf numFmtId="164" fontId="2" fillId="3" borderId="1" xfId="1" applyNumberFormat="1" applyFont="1" applyFill="1" applyBorder="1" applyAlignment="1">
      <alignment horizontal="left" vertical="center" wrapText="1" readingOrder="1"/>
    </xf>
    <xf numFmtId="0" fontId="4" fillId="5" borderId="1" xfId="1" applyFill="1" applyBorder="1">
      <alignment wrapText="1"/>
    </xf>
    <xf numFmtId="0" fontId="5" fillId="3" borderId="1" xfId="1" applyFont="1" applyFill="1" applyBorder="1" applyAlignment="1">
      <alignment vertical="center" wrapText="1"/>
    </xf>
    <xf numFmtId="0" fontId="6" fillId="6" borderId="1" xfId="1" applyFont="1" applyFill="1" applyBorder="1" applyAlignment="1">
      <alignment horizontal="center" wrapText="1"/>
    </xf>
    <xf numFmtId="0" fontId="6" fillId="6" borderId="1" xfId="1" applyFont="1" applyFill="1" applyBorder="1" applyAlignment="1">
      <alignment horizontal="center" readingOrder="1"/>
    </xf>
    <xf numFmtId="0" fontId="6" fillId="3" borderId="0" xfId="1" applyFont="1" applyFill="1">
      <alignment wrapText="1"/>
    </xf>
    <xf numFmtId="0" fontId="4" fillId="3" borderId="0" xfId="1" applyFont="1" applyFill="1">
      <alignment wrapText="1"/>
    </xf>
    <xf numFmtId="0" fontId="8" fillId="5" borderId="1" xfId="1" applyFont="1" applyFill="1" applyBorder="1" applyAlignment="1">
      <alignment vertical="center" wrapText="1"/>
    </xf>
    <xf numFmtId="0" fontId="9" fillId="3" borderId="1" xfId="1" applyFont="1" applyFill="1" applyBorder="1" applyAlignment="1">
      <alignment vertical="center" wrapText="1"/>
    </xf>
    <xf numFmtId="9" fontId="8" fillId="3" borderId="1" xfId="1" applyNumberFormat="1" applyFont="1" applyFill="1" applyBorder="1" applyAlignment="1">
      <alignment vertical="center" wrapText="1"/>
    </xf>
    <xf numFmtId="165" fontId="8" fillId="3" borderId="1" xfId="1" applyNumberFormat="1" applyFont="1" applyFill="1" applyBorder="1" applyAlignment="1">
      <alignment vertical="center" wrapText="1"/>
    </xf>
    <xf numFmtId="165" fontId="8" fillId="3" borderId="1" xfId="1" applyNumberFormat="1" applyFont="1" applyFill="1" applyBorder="1" applyAlignment="1">
      <alignment horizontal="center" vertical="center" readingOrder="1"/>
    </xf>
    <xf numFmtId="44" fontId="2" fillId="2" borderId="1" xfId="1" applyNumberFormat="1" applyFont="1" applyFill="1" applyBorder="1" applyAlignment="1">
      <alignment horizontal="right" vertical="center" wrapText="1" readingOrder="1"/>
    </xf>
    <xf numFmtId="0" fontId="2" fillId="2" borderId="1" xfId="1" applyFont="1" applyFill="1" applyBorder="1" applyAlignment="1">
      <alignment horizontal="left" vertical="center" wrapText="1" readingOrder="1"/>
    </xf>
    <xf numFmtId="164" fontId="10" fillId="2" borderId="1" xfId="1" applyNumberFormat="1" applyFont="1" applyFill="1" applyBorder="1" applyAlignment="1">
      <alignment horizontal="left" vertical="center" wrapText="1" readingOrder="1"/>
    </xf>
    <xf numFmtId="0" fontId="8" fillId="4" borderId="1" xfId="1" applyFont="1" applyFill="1" applyBorder="1" applyAlignment="1">
      <alignment vertical="center" wrapText="1"/>
    </xf>
    <xf numFmtId="0" fontId="8" fillId="3" borderId="1" xfId="1" applyFont="1" applyFill="1" applyBorder="1" applyAlignment="1">
      <alignment vertical="center" wrapText="1"/>
    </xf>
    <xf numFmtId="0" fontId="7" fillId="6" borderId="1" xfId="1" applyFont="1" applyFill="1" applyBorder="1" applyAlignment="1">
      <alignment horizontal="center" wrapText="1"/>
    </xf>
    <xf numFmtId="0" fontId="7" fillId="6" borderId="1" xfId="1" applyFont="1" applyFill="1" applyBorder="1" applyAlignment="1">
      <alignment horizontal="center" readingOrder="1"/>
    </xf>
    <xf numFmtId="0" fontId="4" fillId="3" borderId="1" xfId="1" applyFill="1" applyBorder="1" applyAlignment="1">
      <alignment vertical="center" wrapText="1"/>
    </xf>
    <xf numFmtId="0" fontId="4" fillId="5" borderId="1" xfId="1" applyFill="1" applyBorder="1" applyAlignment="1">
      <alignment vertical="center" wrapText="1"/>
    </xf>
    <xf numFmtId="0" fontId="0" fillId="4" borderId="1" xfId="0" applyFill="1" applyBorder="1" applyAlignment="1">
      <alignment vertical="center" wrapText="1"/>
    </xf>
    <xf numFmtId="0" fontId="4" fillId="4" borderId="1" xfId="0" applyFont="1" applyFill="1" applyBorder="1" applyAlignment="1">
      <alignment vertical="center" wrapText="1"/>
    </xf>
    <xf numFmtId="44" fontId="4" fillId="3" borderId="0" xfId="1" applyNumberFormat="1" applyFill="1">
      <alignment wrapText="1"/>
    </xf>
    <xf numFmtId="0" fontId="6" fillId="7" borderId="1" xfId="1" applyFont="1" applyFill="1" applyBorder="1" applyAlignment="1">
      <alignment vertical="center" wrapText="1"/>
    </xf>
    <xf numFmtId="0" fontId="6" fillId="6" borderId="1" xfId="1" applyFont="1" applyFill="1" applyBorder="1" applyAlignment="1">
      <alignment horizontal="center" wrapText="1"/>
    </xf>
    <xf numFmtId="0" fontId="6" fillId="6" borderId="1" xfId="1" applyFont="1" applyFill="1" applyBorder="1" applyAlignment="1">
      <alignment horizontal="center" readingOrder="1"/>
    </xf>
    <xf numFmtId="0" fontId="6" fillId="6" borderId="4" xfId="1" applyFont="1" applyFill="1" applyBorder="1" applyAlignment="1">
      <alignment horizontal="center" readingOrder="1"/>
    </xf>
    <xf numFmtId="0" fontId="6" fillId="6" borderId="3" xfId="1" applyFont="1" applyFill="1" applyBorder="1" applyAlignment="1">
      <alignment horizontal="center" readingOrder="1"/>
    </xf>
    <xf numFmtId="0" fontId="6" fillId="6" borderId="2" xfId="1" applyFont="1" applyFill="1" applyBorder="1" applyAlignment="1">
      <alignment horizontal="center" readingOrder="1"/>
    </xf>
    <xf numFmtId="0" fontId="4" fillId="3" borderId="1" xfId="1" applyFill="1" applyBorder="1" applyAlignment="1">
      <alignment vertical="center" wrapText="1"/>
    </xf>
    <xf numFmtId="164" fontId="7" fillId="6" borderId="1" xfId="1" applyNumberFormat="1" applyFont="1" applyFill="1" applyBorder="1" applyAlignment="1">
      <alignment horizontal="center" wrapText="1" readingOrder="1"/>
    </xf>
    <xf numFmtId="0" fontId="7" fillId="6" borderId="1" xfId="1" applyFont="1" applyFill="1" applyBorder="1" applyAlignment="1">
      <alignment horizontal="center" wrapText="1" readingOrder="1"/>
    </xf>
    <xf numFmtId="0" fontId="7" fillId="6" borderId="1" xfId="1" applyFont="1" applyFill="1" applyBorder="1" applyAlignment="1">
      <alignment horizontal="center" wrapText="1"/>
    </xf>
    <xf numFmtId="0" fontId="7" fillId="6" borderId="1" xfId="1" applyFont="1" applyFill="1" applyBorder="1" applyAlignment="1">
      <alignment horizontal="center" readingOrder="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tmlink://D967483031534CFDBC8271738EDB78D2/8D0606E5E48E4B38A44255065EC170EA/"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tmlink://057FA99112424772BF6FA7A45454B913/8D0606E5E48E4B38A44255065EC170EA/"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4</xdr:col>
      <xdr:colOff>952830</xdr:colOff>
      <xdr:row>4</xdr:row>
      <xdr:rowOff>19075</xdr:rowOff>
    </xdr:to>
    <xdr:pic>
      <xdr:nvPicPr>
        <xdr:cNvPr id="2" name="Picture 1" descr="Planning Analytical Procedures||D967483031534CFDBC8271738EDB78D2|4|2">
          <a:hlinkClick xmlns:r="http://schemas.openxmlformats.org/officeDocument/2006/relationships" r:id="rId1" tooltip="Planning Analytical Procedures"/>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857250" y="2400300"/>
          <a:ext cx="2362530" cy="181000"/>
        </a:xfrm>
        <a:prstGeom prst="rect">
          <a:avLst/>
        </a:prstGeom>
        <a:solidFill>
          <a:scrgbClr r="0" g="0" b="0">
            <a:alpha val="0"/>
          </a:scrgbClr>
        </a:solid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4</xdr:col>
      <xdr:colOff>752805</xdr:colOff>
      <xdr:row>4</xdr:row>
      <xdr:rowOff>19075</xdr:rowOff>
    </xdr:to>
    <xdr:pic>
      <xdr:nvPicPr>
        <xdr:cNvPr id="2" name="Picture 1" descr="Planning Analytical Procedures||057FA99112424772BF6FA7A45454B913|4|2">
          <a:hlinkClick xmlns:r="http://schemas.openxmlformats.org/officeDocument/2006/relationships" r:id="rId1" tooltip="Planning Analytical Procedures"/>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857250" y="1657350"/>
          <a:ext cx="2362530" cy="181000"/>
        </a:xfrm>
        <a:prstGeom prst="rect">
          <a:avLst/>
        </a:prstGeom>
        <a:solidFill>
          <a:scrgbClr r="0" g="0" b="0">
            <a:alpha val="0"/>
          </a:scrgbClr>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W26"/>
  <sheetViews>
    <sheetView zoomScale="85" zoomScaleNormal="85" workbookViewId="0">
      <selection activeCell="B3" sqref="B3:J3"/>
    </sheetView>
  </sheetViews>
  <sheetFormatPr defaultRowHeight="12.75" x14ac:dyDescent="0.2"/>
  <cols>
    <col min="1" max="1" width="12.85546875" style="1" customWidth="1"/>
    <col min="2" max="2" width="6.28515625" style="1" customWidth="1"/>
    <col min="3" max="3" width="5.7109375" style="1" customWidth="1"/>
    <col min="4" max="4" width="9.140625" style="1" bestFit="1" customWidth="1"/>
    <col min="5" max="5" width="17.42578125" style="1" customWidth="1"/>
    <col min="6" max="6" width="14" style="1" hidden="1" customWidth="1"/>
    <col min="7" max="10" width="14" style="1" bestFit="1" customWidth="1"/>
    <col min="11" max="11" width="12.28515625" style="1" bestFit="1" customWidth="1"/>
    <col min="12" max="12" width="8.28515625" style="1" bestFit="1" customWidth="1"/>
    <col min="13" max="13" width="12.85546875" style="1" bestFit="1" customWidth="1"/>
    <col min="14" max="14" width="7.85546875" style="1" bestFit="1" customWidth="1"/>
    <col min="15" max="15" width="12.85546875" style="1" bestFit="1" customWidth="1"/>
    <col min="16" max="16" width="8.28515625" style="1" bestFit="1" customWidth="1"/>
    <col min="17" max="17" width="27.5703125" style="1" customWidth="1"/>
    <col min="18" max="18" width="34.5703125" style="1" customWidth="1"/>
    <col min="19" max="19" width="36.5703125" style="1" customWidth="1"/>
    <col min="20" max="16384" width="9.140625" style="1"/>
  </cols>
  <sheetData>
    <row r="1" spans="1:19" x14ac:dyDescent="0.2">
      <c r="A1" s="35" t="s">
        <v>80</v>
      </c>
      <c r="B1" s="41" t="s">
        <v>84</v>
      </c>
      <c r="C1" s="41"/>
      <c r="D1" s="41"/>
      <c r="E1" s="41"/>
      <c r="F1" s="41"/>
      <c r="G1" s="41"/>
      <c r="H1" s="41"/>
      <c r="I1" s="41"/>
      <c r="J1" s="41"/>
    </row>
    <row r="2" spans="1:19" ht="25.5" customHeight="1" x14ac:dyDescent="0.2">
      <c r="A2" s="35" t="s">
        <v>81</v>
      </c>
      <c r="B2" s="41" t="s">
        <v>85</v>
      </c>
      <c r="C2" s="41"/>
      <c r="D2" s="41"/>
      <c r="E2" s="41"/>
      <c r="F2" s="41"/>
      <c r="G2" s="41"/>
      <c r="H2" s="41"/>
      <c r="I2" s="41"/>
      <c r="J2" s="41"/>
    </row>
    <row r="3" spans="1:19" ht="150.75" customHeight="1" x14ac:dyDescent="0.2">
      <c r="A3" s="35" t="s">
        <v>82</v>
      </c>
      <c r="B3" s="41" t="s">
        <v>103</v>
      </c>
      <c r="C3" s="41"/>
      <c r="D3" s="41"/>
      <c r="E3" s="41"/>
      <c r="F3" s="41"/>
      <c r="G3" s="41"/>
      <c r="H3" s="41"/>
      <c r="I3" s="41"/>
      <c r="J3" s="41"/>
    </row>
    <row r="4" spans="1:19" x14ac:dyDescent="0.2">
      <c r="A4" s="35" t="s">
        <v>83</v>
      </c>
      <c r="B4" s="41"/>
      <c r="C4" s="41"/>
      <c r="D4" s="41"/>
      <c r="E4" s="41"/>
      <c r="F4" s="41"/>
      <c r="G4" s="41"/>
      <c r="H4" s="41"/>
      <c r="I4" s="41"/>
      <c r="J4" s="41"/>
    </row>
    <row r="5" spans="1:19" ht="20.100000000000001" customHeight="1" x14ac:dyDescent="0.2">
      <c r="K5" s="2"/>
    </row>
    <row r="6" spans="1:19" x14ac:dyDescent="0.2">
      <c r="B6" s="17"/>
      <c r="C6" s="17"/>
      <c r="D6" s="17"/>
      <c r="E6" s="17"/>
      <c r="F6" s="17"/>
      <c r="G6" s="17"/>
      <c r="H6" s="17"/>
      <c r="I6" s="17"/>
      <c r="J6" s="17"/>
      <c r="K6" s="38" t="s">
        <v>53</v>
      </c>
      <c r="L6" s="39"/>
      <c r="M6" s="39"/>
      <c r="N6" s="39"/>
      <c r="O6" s="39"/>
      <c r="P6" s="40"/>
      <c r="Q6" s="16"/>
    </row>
    <row r="7" spans="1:19" x14ac:dyDescent="0.2">
      <c r="B7" s="43" t="s">
        <v>0</v>
      </c>
      <c r="C7" s="43" t="s">
        <v>1</v>
      </c>
      <c r="D7" s="43" t="s">
        <v>2</v>
      </c>
      <c r="E7" s="43" t="s">
        <v>3</v>
      </c>
      <c r="F7" s="42">
        <v>2015</v>
      </c>
      <c r="G7" s="42">
        <v>2016</v>
      </c>
      <c r="H7" s="42">
        <v>2017</v>
      </c>
      <c r="I7" s="42">
        <v>2018</v>
      </c>
      <c r="J7" s="42">
        <v>2019</v>
      </c>
      <c r="K7" s="37" t="s">
        <v>52</v>
      </c>
      <c r="L7" s="37"/>
      <c r="M7" s="36" t="s">
        <v>51</v>
      </c>
      <c r="N7" s="36"/>
      <c r="O7" s="36" t="s">
        <v>50</v>
      </c>
      <c r="P7" s="36"/>
      <c r="Q7" s="36" t="s">
        <v>49</v>
      </c>
      <c r="R7" s="36" t="s">
        <v>48</v>
      </c>
      <c r="S7" s="36" t="s">
        <v>90</v>
      </c>
    </row>
    <row r="8" spans="1:19" x14ac:dyDescent="0.2">
      <c r="B8" s="43"/>
      <c r="C8" s="43"/>
      <c r="D8" s="43"/>
      <c r="E8" s="43"/>
      <c r="F8" s="42"/>
      <c r="G8" s="42"/>
      <c r="H8" s="42"/>
      <c r="I8" s="42"/>
      <c r="J8" s="42"/>
      <c r="K8" s="15" t="s">
        <v>47</v>
      </c>
      <c r="L8" s="14" t="s">
        <v>46</v>
      </c>
      <c r="M8" s="15" t="s">
        <v>47</v>
      </c>
      <c r="N8" s="14" t="s">
        <v>46</v>
      </c>
      <c r="O8" s="15" t="s">
        <v>47</v>
      </c>
      <c r="P8" s="14" t="s">
        <v>46</v>
      </c>
      <c r="Q8" s="36"/>
      <c r="R8" s="36"/>
      <c r="S8" s="36"/>
    </row>
    <row r="9" spans="1:19" ht="38.25" x14ac:dyDescent="0.2">
      <c r="B9" s="11">
        <v>4</v>
      </c>
      <c r="C9" s="10" t="s">
        <v>4</v>
      </c>
      <c r="D9" s="10" t="s">
        <v>5</v>
      </c>
      <c r="E9" s="10" t="s">
        <v>6</v>
      </c>
      <c r="F9" s="9">
        <v>0</v>
      </c>
      <c r="G9" s="9">
        <v>0</v>
      </c>
      <c r="H9" s="9">
        <v>0</v>
      </c>
      <c r="I9" s="9">
        <v>0</v>
      </c>
      <c r="J9" s="9">
        <v>0</v>
      </c>
      <c r="K9" s="8">
        <f t="shared" ref="K9:K25" si="0">H9-G9</f>
        <v>0</v>
      </c>
      <c r="L9" s="6">
        <v>0</v>
      </c>
      <c r="M9" s="7">
        <f t="shared" ref="M9:M25" si="1">I9-H9</f>
        <v>0</v>
      </c>
      <c r="N9" s="6">
        <v>0</v>
      </c>
      <c r="O9" s="7">
        <f t="shared" ref="O9:O25" si="2">J9-I9</f>
        <v>0</v>
      </c>
      <c r="P9" s="6">
        <v>0</v>
      </c>
      <c r="Q9" s="13" t="s">
        <v>41</v>
      </c>
      <c r="R9" s="31"/>
      <c r="S9" s="31"/>
    </row>
    <row r="10" spans="1:19" ht="38.25" x14ac:dyDescent="0.2">
      <c r="B10" s="11">
        <v>4</v>
      </c>
      <c r="C10" s="10" t="s">
        <v>4</v>
      </c>
      <c r="D10" s="10" t="s">
        <v>7</v>
      </c>
      <c r="E10" s="10" t="s">
        <v>8</v>
      </c>
      <c r="F10" s="9">
        <v>940230</v>
      </c>
      <c r="G10" s="9">
        <v>1163336</v>
      </c>
      <c r="H10" s="9">
        <v>1467300</v>
      </c>
      <c r="I10" s="9">
        <v>1431484</v>
      </c>
      <c r="J10" s="9">
        <v>1254142</v>
      </c>
      <c r="K10" s="8">
        <f t="shared" si="0"/>
        <v>303964</v>
      </c>
      <c r="L10" s="6">
        <f t="shared" ref="L9:L25" si="3">K10/G10</f>
        <v>0.26128650707963991</v>
      </c>
      <c r="M10" s="7">
        <f t="shared" si="1"/>
        <v>-35816</v>
      </c>
      <c r="N10" s="6">
        <f t="shared" ref="N9:N25" si="4">M10/H10</f>
        <v>-2.440945955155728E-2</v>
      </c>
      <c r="O10" s="7">
        <f t="shared" si="2"/>
        <v>-177342</v>
      </c>
      <c r="P10" s="6">
        <f t="shared" ref="P9:P25" si="5">O10/I10</f>
        <v>-0.12388681955229677</v>
      </c>
      <c r="Q10" s="13" t="s">
        <v>41</v>
      </c>
      <c r="R10" s="31"/>
      <c r="S10" s="31"/>
    </row>
    <row r="11" spans="1:19" x14ac:dyDescent="0.2">
      <c r="B11" s="11">
        <v>4</v>
      </c>
      <c r="C11" s="10" t="s">
        <v>4</v>
      </c>
      <c r="D11" s="10" t="s">
        <v>9</v>
      </c>
      <c r="E11" s="10" t="s">
        <v>10</v>
      </c>
      <c r="F11" s="9">
        <v>813582</v>
      </c>
      <c r="G11" s="9">
        <v>819132</v>
      </c>
      <c r="H11" s="9">
        <v>853695</v>
      </c>
      <c r="I11" s="9">
        <v>868913</v>
      </c>
      <c r="J11" s="9">
        <v>886314</v>
      </c>
      <c r="K11" s="8">
        <f t="shared" si="0"/>
        <v>34563</v>
      </c>
      <c r="L11" s="6">
        <f t="shared" si="3"/>
        <v>4.2194664596182298E-2</v>
      </c>
      <c r="M11" s="7">
        <f t="shared" si="1"/>
        <v>15218</v>
      </c>
      <c r="N11" s="6">
        <f t="shared" si="4"/>
        <v>1.7826038573495219E-2</v>
      </c>
      <c r="O11" s="7">
        <f t="shared" si="2"/>
        <v>17401</v>
      </c>
      <c r="P11" s="6">
        <f t="shared" si="5"/>
        <v>2.0026170629280492E-2</v>
      </c>
      <c r="Q11" s="13" t="s">
        <v>41</v>
      </c>
      <c r="R11" s="31"/>
      <c r="S11" s="31"/>
    </row>
    <row r="12" spans="1:19" x14ac:dyDescent="0.2">
      <c r="B12" s="11">
        <v>4</v>
      </c>
      <c r="C12" s="10" t="s">
        <v>4</v>
      </c>
      <c r="D12" s="10" t="s">
        <v>11</v>
      </c>
      <c r="E12" s="10" t="s">
        <v>12</v>
      </c>
      <c r="F12" s="9">
        <v>125</v>
      </c>
      <c r="G12" s="9">
        <v>0</v>
      </c>
      <c r="H12" s="9">
        <v>0</v>
      </c>
      <c r="I12" s="9">
        <v>0</v>
      </c>
      <c r="J12" s="9">
        <v>0</v>
      </c>
      <c r="K12" s="8">
        <f t="shared" si="0"/>
        <v>0</v>
      </c>
      <c r="L12" s="6">
        <v>0</v>
      </c>
      <c r="M12" s="7">
        <f t="shared" si="1"/>
        <v>0</v>
      </c>
      <c r="N12" s="6">
        <v>0</v>
      </c>
      <c r="O12" s="7">
        <f t="shared" si="2"/>
        <v>0</v>
      </c>
      <c r="P12" s="6">
        <v>0</v>
      </c>
      <c r="Q12" s="13" t="s">
        <v>41</v>
      </c>
      <c r="R12" s="31"/>
      <c r="S12" s="31"/>
    </row>
    <row r="13" spans="1:19" ht="38.25" x14ac:dyDescent="0.2">
      <c r="B13" s="11">
        <v>4</v>
      </c>
      <c r="C13" s="10" t="s">
        <v>4</v>
      </c>
      <c r="D13" s="10" t="s">
        <v>13</v>
      </c>
      <c r="E13" s="10" t="s">
        <v>14</v>
      </c>
      <c r="F13" s="9">
        <v>22781</v>
      </c>
      <c r="G13" s="9">
        <v>19091</v>
      </c>
      <c r="H13" s="9">
        <v>19706</v>
      </c>
      <c r="I13" s="9">
        <v>38703</v>
      </c>
      <c r="J13" s="9">
        <v>19706</v>
      </c>
      <c r="K13" s="8">
        <f t="shared" si="0"/>
        <v>615</v>
      </c>
      <c r="L13" s="6">
        <f t="shared" si="3"/>
        <v>3.221413231365565E-2</v>
      </c>
      <c r="M13" s="7">
        <f t="shared" si="1"/>
        <v>18997</v>
      </c>
      <c r="N13" s="6">
        <f t="shared" si="4"/>
        <v>0.96402111032172944</v>
      </c>
      <c r="O13" s="7">
        <f t="shared" si="2"/>
        <v>-18997</v>
      </c>
      <c r="P13" s="6">
        <f t="shared" si="5"/>
        <v>-0.49084050332015605</v>
      </c>
      <c r="Q13" s="13" t="s">
        <v>41</v>
      </c>
      <c r="R13" s="31"/>
      <c r="S13" s="31"/>
    </row>
    <row r="14" spans="1:19" ht="38.25" x14ac:dyDescent="0.2">
      <c r="B14" s="11">
        <v>4</v>
      </c>
      <c r="C14" s="10" t="s">
        <v>4</v>
      </c>
      <c r="D14" s="10" t="s">
        <v>15</v>
      </c>
      <c r="E14" s="10" t="s">
        <v>16</v>
      </c>
      <c r="F14" s="9">
        <v>0</v>
      </c>
      <c r="G14" s="9">
        <v>0</v>
      </c>
      <c r="H14" s="9">
        <v>0</v>
      </c>
      <c r="I14" s="9">
        <v>437113</v>
      </c>
      <c r="J14" s="9">
        <v>418519</v>
      </c>
      <c r="K14" s="8">
        <f t="shared" si="0"/>
        <v>0</v>
      </c>
      <c r="L14" s="6">
        <v>0</v>
      </c>
      <c r="M14" s="7">
        <f t="shared" si="1"/>
        <v>437113</v>
      </c>
      <c r="N14" s="6">
        <v>1</v>
      </c>
      <c r="O14" s="7">
        <f t="shared" si="2"/>
        <v>-18594</v>
      </c>
      <c r="P14" s="6">
        <f t="shared" si="5"/>
        <v>-4.253819950447596E-2</v>
      </c>
      <c r="Q14" s="5" t="s">
        <v>45</v>
      </c>
      <c r="R14" s="32" t="s">
        <v>99</v>
      </c>
      <c r="S14" s="30" t="s">
        <v>92</v>
      </c>
    </row>
    <row r="15" spans="1:19" ht="63.75" x14ac:dyDescent="0.2">
      <c r="B15" s="11">
        <v>4</v>
      </c>
      <c r="C15" s="10" t="s">
        <v>4</v>
      </c>
      <c r="D15" s="10" t="s">
        <v>17</v>
      </c>
      <c r="E15" s="10" t="s">
        <v>18</v>
      </c>
      <c r="F15" s="9">
        <v>440635</v>
      </c>
      <c r="G15" s="9">
        <v>446817</v>
      </c>
      <c r="H15" s="9">
        <v>488776</v>
      </c>
      <c r="I15" s="9">
        <v>236425</v>
      </c>
      <c r="J15" s="9">
        <v>135997</v>
      </c>
      <c r="K15" s="8">
        <f t="shared" si="0"/>
        <v>41959</v>
      </c>
      <c r="L15" s="6">
        <f t="shared" si="3"/>
        <v>9.3906453872614509E-2</v>
      </c>
      <c r="M15" s="7">
        <f t="shared" si="1"/>
        <v>-252351</v>
      </c>
      <c r="N15" s="6">
        <f t="shared" si="4"/>
        <v>-0.51629171645088956</v>
      </c>
      <c r="O15" s="7">
        <f t="shared" si="2"/>
        <v>-100428</v>
      </c>
      <c r="P15" s="6">
        <f t="shared" si="5"/>
        <v>-0.424777413556096</v>
      </c>
      <c r="Q15" s="5" t="s">
        <v>44</v>
      </c>
      <c r="R15" s="32" t="s">
        <v>93</v>
      </c>
      <c r="S15" s="30" t="s">
        <v>94</v>
      </c>
    </row>
    <row r="16" spans="1:19" ht="38.25" x14ac:dyDescent="0.2">
      <c r="B16" s="11">
        <v>4</v>
      </c>
      <c r="C16" s="10" t="s">
        <v>4</v>
      </c>
      <c r="D16" s="10" t="s">
        <v>19</v>
      </c>
      <c r="E16" s="10" t="s">
        <v>20</v>
      </c>
      <c r="F16" s="9">
        <v>874</v>
      </c>
      <c r="G16" s="9">
        <v>3033</v>
      </c>
      <c r="H16" s="9">
        <v>6777</v>
      </c>
      <c r="I16" s="9">
        <v>13358</v>
      </c>
      <c r="J16" s="9">
        <v>26290</v>
      </c>
      <c r="K16" s="8">
        <f t="shared" si="0"/>
        <v>3744</v>
      </c>
      <c r="L16" s="6">
        <f t="shared" si="3"/>
        <v>1.2344213649851632</v>
      </c>
      <c r="M16" s="7">
        <f t="shared" si="1"/>
        <v>6581</v>
      </c>
      <c r="N16" s="6">
        <f t="shared" si="4"/>
        <v>0.97107864836948499</v>
      </c>
      <c r="O16" s="7">
        <f t="shared" si="2"/>
        <v>12932</v>
      </c>
      <c r="P16" s="6">
        <f t="shared" si="5"/>
        <v>0.96810899835304687</v>
      </c>
      <c r="Q16" s="5" t="s">
        <v>43</v>
      </c>
      <c r="R16" s="32" t="s">
        <v>86</v>
      </c>
      <c r="S16" s="30" t="s">
        <v>92</v>
      </c>
    </row>
    <row r="17" spans="2:23" ht="63.75" x14ac:dyDescent="0.2">
      <c r="B17" s="11">
        <v>4</v>
      </c>
      <c r="C17" s="10" t="s">
        <v>4</v>
      </c>
      <c r="D17" s="10" t="s">
        <v>21</v>
      </c>
      <c r="E17" s="10" t="s">
        <v>22</v>
      </c>
      <c r="F17" s="9">
        <v>0</v>
      </c>
      <c r="G17" s="9">
        <v>0</v>
      </c>
      <c r="H17" s="9">
        <v>19661</v>
      </c>
      <c r="I17" s="9">
        <v>15330</v>
      </c>
      <c r="J17" s="9">
        <v>74686</v>
      </c>
      <c r="K17" s="8">
        <f t="shared" si="0"/>
        <v>19661</v>
      </c>
      <c r="L17" s="6">
        <v>1</v>
      </c>
      <c r="M17" s="7">
        <f t="shared" si="1"/>
        <v>-4331</v>
      </c>
      <c r="N17" s="6">
        <f t="shared" si="4"/>
        <v>-0.2202838105894919</v>
      </c>
      <c r="O17" s="7">
        <f t="shared" si="2"/>
        <v>59356</v>
      </c>
      <c r="P17" s="6">
        <f t="shared" si="5"/>
        <v>3.8718851924331377</v>
      </c>
      <c r="Q17" s="5" t="s">
        <v>42</v>
      </c>
      <c r="R17" s="33" t="s">
        <v>88</v>
      </c>
      <c r="S17" s="30" t="s">
        <v>91</v>
      </c>
    </row>
    <row r="18" spans="2:23" ht="38.25" x14ac:dyDescent="0.2">
      <c r="B18" s="11">
        <v>4</v>
      </c>
      <c r="C18" s="10" t="s">
        <v>4</v>
      </c>
      <c r="D18" s="10" t="s">
        <v>23</v>
      </c>
      <c r="E18" s="10" t="s">
        <v>24</v>
      </c>
      <c r="F18" s="9">
        <v>15332</v>
      </c>
      <c r="G18" s="9">
        <v>0</v>
      </c>
      <c r="H18" s="9">
        <v>0</v>
      </c>
      <c r="I18" s="9">
        <v>0</v>
      </c>
      <c r="J18" s="9">
        <v>0</v>
      </c>
      <c r="K18" s="8">
        <f t="shared" si="0"/>
        <v>0</v>
      </c>
      <c r="L18" s="6">
        <v>0</v>
      </c>
      <c r="M18" s="7">
        <f t="shared" si="1"/>
        <v>0</v>
      </c>
      <c r="N18" s="6">
        <v>0</v>
      </c>
      <c r="O18" s="7">
        <f t="shared" si="2"/>
        <v>0</v>
      </c>
      <c r="P18" s="6">
        <v>0</v>
      </c>
      <c r="Q18" s="13" t="s">
        <v>41</v>
      </c>
      <c r="R18" s="31"/>
      <c r="S18" s="31"/>
    </row>
    <row r="19" spans="2:23" ht="38.25" x14ac:dyDescent="0.2">
      <c r="B19" s="11">
        <v>4</v>
      </c>
      <c r="C19" s="10" t="s">
        <v>4</v>
      </c>
      <c r="D19" s="10" t="s">
        <v>25</v>
      </c>
      <c r="E19" s="10" t="s">
        <v>26</v>
      </c>
      <c r="F19" s="9">
        <v>0</v>
      </c>
      <c r="G19" s="9">
        <v>0</v>
      </c>
      <c r="H19" s="9">
        <v>0</v>
      </c>
      <c r="I19" s="9">
        <v>0</v>
      </c>
      <c r="J19" s="9">
        <v>0</v>
      </c>
      <c r="K19" s="8">
        <f t="shared" si="0"/>
        <v>0</v>
      </c>
      <c r="L19" s="6">
        <v>0</v>
      </c>
      <c r="M19" s="7">
        <f t="shared" si="1"/>
        <v>0</v>
      </c>
      <c r="N19" s="6">
        <v>0</v>
      </c>
      <c r="O19" s="7">
        <f t="shared" si="2"/>
        <v>0</v>
      </c>
      <c r="P19" s="6">
        <v>0</v>
      </c>
      <c r="Q19" s="13" t="s">
        <v>41</v>
      </c>
      <c r="R19" s="31"/>
      <c r="S19" s="31"/>
    </row>
    <row r="20" spans="2:23" ht="38.25" x14ac:dyDescent="0.2">
      <c r="B20" s="11">
        <v>4</v>
      </c>
      <c r="C20" s="10" t="s">
        <v>4</v>
      </c>
      <c r="D20" s="10" t="s">
        <v>27</v>
      </c>
      <c r="E20" s="10" t="s">
        <v>28</v>
      </c>
      <c r="F20" s="9">
        <v>1163336</v>
      </c>
      <c r="G20" s="9">
        <v>1467300</v>
      </c>
      <c r="H20" s="9">
        <v>1431484</v>
      </c>
      <c r="I20" s="9">
        <v>1254142</v>
      </c>
      <c r="J20" s="9">
        <v>1315533</v>
      </c>
      <c r="K20" s="8">
        <f t="shared" si="0"/>
        <v>-35816</v>
      </c>
      <c r="L20" s="6">
        <f t="shared" si="3"/>
        <v>-2.440945955155728E-2</v>
      </c>
      <c r="M20" s="7">
        <f t="shared" si="1"/>
        <v>-177342</v>
      </c>
      <c r="N20" s="6">
        <f t="shared" si="4"/>
        <v>-0.12388681955229677</v>
      </c>
      <c r="O20" s="7">
        <f t="shared" si="2"/>
        <v>61391</v>
      </c>
      <c r="P20" s="6">
        <f t="shared" si="5"/>
        <v>4.8950597300784118E-2</v>
      </c>
      <c r="Q20" s="13" t="s">
        <v>41</v>
      </c>
      <c r="R20" s="31"/>
      <c r="S20" s="31"/>
    </row>
    <row r="21" spans="2:23" ht="76.5" x14ac:dyDescent="0.2">
      <c r="B21" s="11">
        <v>4</v>
      </c>
      <c r="C21" s="10" t="s">
        <v>4</v>
      </c>
      <c r="D21" s="10" t="s">
        <v>29</v>
      </c>
      <c r="E21" s="10" t="s">
        <v>30</v>
      </c>
      <c r="F21" s="9">
        <v>575253</v>
      </c>
      <c r="G21" s="9">
        <v>766030</v>
      </c>
      <c r="H21" s="9">
        <v>848244</v>
      </c>
      <c r="I21" s="9">
        <v>1026297</v>
      </c>
      <c r="J21" s="9">
        <v>996612</v>
      </c>
      <c r="K21" s="8">
        <f t="shared" si="0"/>
        <v>82214</v>
      </c>
      <c r="L21" s="6">
        <f t="shared" si="3"/>
        <v>0.10732477840293461</v>
      </c>
      <c r="M21" s="7">
        <f t="shared" si="1"/>
        <v>178053</v>
      </c>
      <c r="N21" s="6">
        <f t="shared" si="4"/>
        <v>0.2099077623891239</v>
      </c>
      <c r="O21" s="7">
        <f t="shared" si="2"/>
        <v>-29685</v>
      </c>
      <c r="P21" s="6">
        <f t="shared" si="5"/>
        <v>-2.8924375692416522E-2</v>
      </c>
      <c r="Q21" s="5" t="s">
        <v>100</v>
      </c>
      <c r="R21" s="33" t="s">
        <v>89</v>
      </c>
      <c r="S21" s="30" t="s">
        <v>101</v>
      </c>
      <c r="T21" s="34"/>
      <c r="U21" s="34"/>
      <c r="V21" s="34"/>
      <c r="W21" s="34"/>
    </row>
    <row r="22" spans="2:23" x14ac:dyDescent="0.2">
      <c r="B22" s="11">
        <v>4</v>
      </c>
      <c r="C22" s="10" t="s">
        <v>4</v>
      </c>
      <c r="D22" s="10" t="s">
        <v>31</v>
      </c>
      <c r="E22" s="10" t="s">
        <v>32</v>
      </c>
      <c r="F22" s="9">
        <v>169887</v>
      </c>
      <c r="G22" s="9">
        <v>0</v>
      </c>
      <c r="H22" s="9">
        <v>0</v>
      </c>
      <c r="I22" s="9">
        <v>0</v>
      </c>
      <c r="J22" s="9">
        <v>0</v>
      </c>
      <c r="K22" s="8">
        <f t="shared" si="0"/>
        <v>0</v>
      </c>
      <c r="L22" s="6">
        <v>0</v>
      </c>
      <c r="M22" s="7">
        <f t="shared" si="1"/>
        <v>0</v>
      </c>
      <c r="N22" s="6">
        <v>0</v>
      </c>
      <c r="O22" s="7">
        <f t="shared" si="2"/>
        <v>0</v>
      </c>
      <c r="P22" s="6">
        <v>0</v>
      </c>
      <c r="Q22" s="13" t="s">
        <v>41</v>
      </c>
      <c r="R22" s="31"/>
      <c r="S22" s="31"/>
    </row>
    <row r="23" spans="2:23" ht="25.5" x14ac:dyDescent="0.2">
      <c r="B23" s="11">
        <v>4</v>
      </c>
      <c r="C23" s="10" t="s">
        <v>4</v>
      </c>
      <c r="D23" s="10" t="s">
        <v>33</v>
      </c>
      <c r="E23" s="10" t="s">
        <v>34</v>
      </c>
      <c r="F23" s="9">
        <v>79469</v>
      </c>
      <c r="G23" s="9">
        <v>81148</v>
      </c>
      <c r="H23" s="9">
        <v>66806</v>
      </c>
      <c r="I23" s="9">
        <v>87242</v>
      </c>
      <c r="J23" s="9">
        <v>89249</v>
      </c>
      <c r="K23" s="8">
        <f t="shared" si="0"/>
        <v>-14342</v>
      </c>
      <c r="L23" s="6">
        <f t="shared" si="3"/>
        <v>-0.17673879824518166</v>
      </c>
      <c r="M23" s="7">
        <f t="shared" si="1"/>
        <v>20436</v>
      </c>
      <c r="N23" s="6">
        <f t="shared" si="4"/>
        <v>0.30590066760470619</v>
      </c>
      <c r="O23" s="7">
        <f t="shared" si="2"/>
        <v>2007</v>
      </c>
      <c r="P23" s="6">
        <f t="shared" si="5"/>
        <v>2.3004974668164417E-2</v>
      </c>
      <c r="Q23" s="13" t="s">
        <v>41</v>
      </c>
      <c r="R23" s="31"/>
      <c r="S23" s="31"/>
    </row>
    <row r="24" spans="2:23" ht="38.25" x14ac:dyDescent="0.2">
      <c r="B24" s="11">
        <v>4</v>
      </c>
      <c r="C24" s="10" t="s">
        <v>4</v>
      </c>
      <c r="D24" s="10" t="s">
        <v>35</v>
      </c>
      <c r="E24" s="10" t="s">
        <v>36</v>
      </c>
      <c r="F24" s="9">
        <v>30206</v>
      </c>
      <c r="G24" s="9">
        <v>28415</v>
      </c>
      <c r="H24" s="9">
        <v>42757</v>
      </c>
      <c r="I24" s="9">
        <v>20368</v>
      </c>
      <c r="J24" s="9">
        <v>16371</v>
      </c>
      <c r="K24" s="8">
        <f t="shared" si="0"/>
        <v>14342</v>
      </c>
      <c r="L24" s="6">
        <f t="shared" si="3"/>
        <v>0.5047334154495865</v>
      </c>
      <c r="M24" s="7">
        <f t="shared" si="1"/>
        <v>-22389</v>
      </c>
      <c r="N24" s="6">
        <f t="shared" si="4"/>
        <v>-0.52363355707837311</v>
      </c>
      <c r="O24" s="7">
        <f t="shared" si="2"/>
        <v>-3997</v>
      </c>
      <c r="P24" s="6">
        <f t="shared" si="5"/>
        <v>-0.19623919874312648</v>
      </c>
      <c r="Q24" s="13" t="s">
        <v>41</v>
      </c>
      <c r="R24" s="31"/>
      <c r="S24" s="31"/>
    </row>
    <row r="25" spans="2:23" ht="165.75" x14ac:dyDescent="0.2">
      <c r="B25" s="11">
        <v>4</v>
      </c>
      <c r="C25" s="10" t="s">
        <v>4</v>
      </c>
      <c r="D25" s="10" t="s">
        <v>37</v>
      </c>
      <c r="E25" s="10" t="s">
        <v>38</v>
      </c>
      <c r="F25" s="9">
        <v>215410</v>
      </c>
      <c r="G25" s="9">
        <v>108517</v>
      </c>
      <c r="H25" s="9">
        <v>466624</v>
      </c>
      <c r="I25" s="9">
        <v>653277</v>
      </c>
      <c r="J25" s="9">
        <v>397889</v>
      </c>
      <c r="K25" s="8">
        <f t="shared" si="0"/>
        <v>358107</v>
      </c>
      <c r="L25" s="6">
        <f t="shared" si="3"/>
        <v>3.3000082936314126</v>
      </c>
      <c r="M25" s="7">
        <f t="shared" si="1"/>
        <v>186653</v>
      </c>
      <c r="N25" s="6">
        <f t="shared" si="4"/>
        <v>0.40000728638046906</v>
      </c>
      <c r="O25" s="7">
        <f t="shared" si="2"/>
        <v>-255388</v>
      </c>
      <c r="P25" s="6">
        <f t="shared" si="5"/>
        <v>-0.39093370805952143</v>
      </c>
      <c r="Q25" s="5" t="s">
        <v>40</v>
      </c>
      <c r="R25" s="32" t="s">
        <v>87</v>
      </c>
      <c r="S25" s="30" t="s">
        <v>102</v>
      </c>
    </row>
    <row r="26" spans="2:23" ht="6.95" customHeight="1" x14ac:dyDescent="0.2">
      <c r="B26" s="4" t="s">
        <v>39</v>
      </c>
      <c r="C26" s="4" t="s">
        <v>39</v>
      </c>
      <c r="D26" s="4" t="s">
        <v>39</v>
      </c>
      <c r="E26" s="3"/>
      <c r="F26" s="3"/>
      <c r="G26" s="3"/>
      <c r="H26" s="3"/>
      <c r="I26" s="3"/>
      <c r="J26" s="3"/>
      <c r="K26" s="2"/>
    </row>
  </sheetData>
  <mergeCells count="20">
    <mergeCell ref="B1:J1"/>
    <mergeCell ref="B2:J2"/>
    <mergeCell ref="B3:J3"/>
    <mergeCell ref="B4:J4"/>
    <mergeCell ref="I7:I8"/>
    <mergeCell ref="J7:J8"/>
    <mergeCell ref="H7:H8"/>
    <mergeCell ref="B7:B8"/>
    <mergeCell ref="C7:C8"/>
    <mergeCell ref="D7:D8"/>
    <mergeCell ref="E7:E8"/>
    <mergeCell ref="F7:F8"/>
    <mergeCell ref="G7:G8"/>
    <mergeCell ref="S7:S8"/>
    <mergeCell ref="K7:L7"/>
    <mergeCell ref="M7:N7"/>
    <mergeCell ref="O7:P7"/>
    <mergeCell ref="K6:P6"/>
    <mergeCell ref="R7:R8"/>
    <mergeCell ref="Q7:Q8"/>
  </mergeCells>
  <pageMargins left="0.25" right="0.25" top="0.5" bottom="0.5" header="0" footer="0"/>
  <pageSetup paperSize="5" orientation="landscape" horizontalDpi="300" verticalDpi="300" r:id="rId1"/>
  <headerFooter alignWithMargins="0">
    <oddFooter>&amp;L&amp;"Tahoma"&amp;8 Report based on unaudited annual report submissions as of 1/4/2021  Page: 1 of 1</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
  <sheetViews>
    <sheetView tabSelected="1" zoomScale="85" zoomScaleNormal="85" workbookViewId="0">
      <selection activeCell="S13" sqref="S13"/>
    </sheetView>
  </sheetViews>
  <sheetFormatPr defaultRowHeight="12.75" x14ac:dyDescent="0.2"/>
  <cols>
    <col min="1" max="1" width="12.85546875" style="1" customWidth="1"/>
    <col min="2" max="2" width="5.85546875" style="1" bestFit="1" customWidth="1"/>
    <col min="3" max="3" width="11.28515625" style="1" bestFit="1" customWidth="1"/>
    <col min="4" max="4" width="7" style="1" bestFit="1" customWidth="1"/>
    <col min="5" max="5" width="32.5703125" style="1" bestFit="1" customWidth="1"/>
    <col min="6" max="10" width="12.28515625" style="1" bestFit="1" customWidth="1"/>
    <col min="11" max="11" width="12.5703125" style="1" bestFit="1" customWidth="1"/>
    <col min="12" max="12" width="8.42578125" style="1" bestFit="1" customWidth="1"/>
    <col min="13" max="13" width="13.28515625" style="1" bestFit="1" customWidth="1"/>
    <col min="14" max="14" width="9.42578125" style="1" bestFit="1" customWidth="1"/>
    <col min="15" max="15" width="13.28515625" style="1" bestFit="1" customWidth="1"/>
    <col min="16" max="16" width="8" style="1" bestFit="1" customWidth="1"/>
    <col min="17" max="17" width="25.140625" style="1" customWidth="1"/>
    <col min="18" max="18" width="43" style="1" customWidth="1"/>
    <col min="19" max="19" width="27" style="1" customWidth="1"/>
    <col min="20" max="16384" width="9.140625" style="1"/>
  </cols>
  <sheetData>
    <row r="1" spans="1:19" x14ac:dyDescent="0.2">
      <c r="A1" s="35" t="s">
        <v>80</v>
      </c>
      <c r="B1" s="41" t="s">
        <v>84</v>
      </c>
      <c r="C1" s="41"/>
      <c r="D1" s="41"/>
      <c r="E1" s="41"/>
      <c r="F1" s="41"/>
      <c r="G1" s="41"/>
      <c r="H1" s="41"/>
      <c r="I1" s="41"/>
      <c r="J1" s="41"/>
    </row>
    <row r="2" spans="1:19" x14ac:dyDescent="0.2">
      <c r="A2" s="35" t="s">
        <v>81</v>
      </c>
      <c r="B2" s="41" t="s">
        <v>85</v>
      </c>
      <c r="C2" s="41"/>
      <c r="D2" s="41"/>
      <c r="E2" s="41"/>
      <c r="F2" s="41"/>
      <c r="G2" s="41"/>
      <c r="H2" s="41"/>
      <c r="I2" s="41"/>
      <c r="J2" s="41"/>
    </row>
    <row r="3" spans="1:19" ht="105" customHeight="1" x14ac:dyDescent="0.2">
      <c r="A3" s="35" t="s">
        <v>82</v>
      </c>
      <c r="B3" s="41" t="s">
        <v>105</v>
      </c>
      <c r="C3" s="41"/>
      <c r="D3" s="41"/>
      <c r="E3" s="41"/>
      <c r="F3" s="41"/>
      <c r="G3" s="41"/>
      <c r="H3" s="41"/>
      <c r="I3" s="41"/>
      <c r="J3" s="41"/>
    </row>
    <row r="4" spans="1:19" x14ac:dyDescent="0.2">
      <c r="A4" s="35" t="s">
        <v>83</v>
      </c>
      <c r="B4" s="41"/>
      <c r="C4" s="41"/>
      <c r="D4" s="41"/>
      <c r="E4" s="41"/>
      <c r="F4" s="41"/>
      <c r="G4" s="41"/>
      <c r="H4" s="41"/>
      <c r="I4" s="41"/>
      <c r="J4" s="41"/>
    </row>
    <row r="6" spans="1:19" x14ac:dyDescent="0.2">
      <c r="B6" s="43" t="s">
        <v>0</v>
      </c>
      <c r="C6" s="43" t="s">
        <v>79</v>
      </c>
      <c r="D6" s="43" t="s">
        <v>78</v>
      </c>
      <c r="E6" s="43" t="s">
        <v>77</v>
      </c>
      <c r="F6" s="42">
        <v>2015</v>
      </c>
      <c r="G6" s="42">
        <v>2016</v>
      </c>
      <c r="H6" s="42">
        <v>2017</v>
      </c>
      <c r="I6" s="42">
        <v>2018</v>
      </c>
      <c r="J6" s="42">
        <v>2019</v>
      </c>
      <c r="K6" s="45" t="s">
        <v>52</v>
      </c>
      <c r="L6" s="45"/>
      <c r="M6" s="44" t="s">
        <v>51</v>
      </c>
      <c r="N6" s="44"/>
      <c r="O6" s="44" t="s">
        <v>50</v>
      </c>
      <c r="P6" s="44"/>
      <c r="Q6" s="44" t="s">
        <v>49</v>
      </c>
      <c r="R6" s="44" t="s">
        <v>48</v>
      </c>
      <c r="S6" s="36" t="s">
        <v>90</v>
      </c>
    </row>
    <row r="7" spans="1:19" x14ac:dyDescent="0.2">
      <c r="B7" s="43"/>
      <c r="C7" s="43"/>
      <c r="D7" s="43"/>
      <c r="E7" s="43"/>
      <c r="F7" s="42"/>
      <c r="G7" s="42"/>
      <c r="H7" s="42"/>
      <c r="I7" s="42"/>
      <c r="J7" s="42"/>
      <c r="K7" s="29" t="s">
        <v>47</v>
      </c>
      <c r="L7" s="28" t="s">
        <v>46</v>
      </c>
      <c r="M7" s="29" t="s">
        <v>47</v>
      </c>
      <c r="N7" s="28" t="s">
        <v>46</v>
      </c>
      <c r="O7" s="29" t="s">
        <v>47</v>
      </c>
      <c r="P7" s="28" t="s">
        <v>46</v>
      </c>
      <c r="Q7" s="44"/>
      <c r="R7" s="44"/>
      <c r="S7" s="36"/>
    </row>
    <row r="8" spans="1:19" ht="25.5" x14ac:dyDescent="0.2">
      <c r="B8" s="25">
        <v>4</v>
      </c>
      <c r="C8" s="24" t="s">
        <v>56</v>
      </c>
      <c r="D8" s="24" t="s">
        <v>76</v>
      </c>
      <c r="E8" s="24" t="s">
        <v>75</v>
      </c>
      <c r="F8" s="23">
        <v>169887</v>
      </c>
      <c r="G8" s="23">
        <v>0</v>
      </c>
      <c r="H8" s="23">
        <v>0</v>
      </c>
      <c r="I8" s="23">
        <v>0</v>
      </c>
      <c r="J8" s="23">
        <v>0</v>
      </c>
      <c r="K8" s="22">
        <f t="shared" ref="K8:K15" si="0">H8-G8</f>
        <v>0</v>
      </c>
      <c r="L8" s="20">
        <v>0</v>
      </c>
      <c r="M8" s="21">
        <f t="shared" ref="M8:M15" si="1">I8-H8</f>
        <v>0</v>
      </c>
      <c r="N8" s="20">
        <v>0</v>
      </c>
      <c r="O8" s="21">
        <f t="shared" ref="O8:O15" si="2">J8-I8</f>
        <v>0</v>
      </c>
      <c r="P8" s="20">
        <v>0</v>
      </c>
      <c r="Q8" s="19" t="s">
        <v>41</v>
      </c>
      <c r="R8" s="18"/>
      <c r="S8" s="12"/>
    </row>
    <row r="9" spans="1:19" ht="191.25" x14ac:dyDescent="0.2">
      <c r="B9" s="25">
        <v>4</v>
      </c>
      <c r="C9" s="24" t="s">
        <v>56</v>
      </c>
      <c r="D9" s="24" t="s">
        <v>74</v>
      </c>
      <c r="E9" s="24" t="s">
        <v>73</v>
      </c>
      <c r="F9" s="23">
        <v>0</v>
      </c>
      <c r="G9" s="23">
        <v>162454</v>
      </c>
      <c r="H9" s="23">
        <v>148574</v>
      </c>
      <c r="I9" s="23">
        <v>162368</v>
      </c>
      <c r="J9" s="23">
        <v>189800</v>
      </c>
      <c r="K9" s="22">
        <f t="shared" si="0"/>
        <v>-13880</v>
      </c>
      <c r="L9" s="20">
        <f t="shared" ref="L8:L15" si="3">K9/G9</f>
        <v>-8.5439570586135147E-2</v>
      </c>
      <c r="M9" s="21">
        <f t="shared" si="1"/>
        <v>13794</v>
      </c>
      <c r="N9" s="20">
        <f t="shared" ref="N8:N15" si="4">M9/H9</f>
        <v>9.2842623877663649E-2</v>
      </c>
      <c r="O9" s="21">
        <f t="shared" si="2"/>
        <v>27432</v>
      </c>
      <c r="P9" s="20">
        <f t="shared" ref="P8:P15" si="5">O9/I9</f>
        <v>0.16894954670871107</v>
      </c>
      <c r="Q9" s="27" t="s">
        <v>72</v>
      </c>
      <c r="R9" s="26" t="s">
        <v>104</v>
      </c>
      <c r="S9" s="30" t="s">
        <v>98</v>
      </c>
    </row>
    <row r="10" spans="1:19" ht="63.75" x14ac:dyDescent="0.2">
      <c r="B10" s="25">
        <v>4</v>
      </c>
      <c r="C10" s="24" t="s">
        <v>56</v>
      </c>
      <c r="D10" s="24" t="s">
        <v>71</v>
      </c>
      <c r="E10" s="24" t="s">
        <v>70</v>
      </c>
      <c r="F10" s="23">
        <v>0</v>
      </c>
      <c r="G10" s="23">
        <v>55490</v>
      </c>
      <c r="H10" s="23">
        <v>95083</v>
      </c>
      <c r="I10" s="23">
        <v>121919</v>
      </c>
      <c r="J10" s="23">
        <v>137048</v>
      </c>
      <c r="K10" s="22">
        <f t="shared" si="0"/>
        <v>39593</v>
      </c>
      <c r="L10" s="20">
        <f t="shared" si="3"/>
        <v>0.71351594881960712</v>
      </c>
      <c r="M10" s="21">
        <f t="shared" si="1"/>
        <v>26836</v>
      </c>
      <c r="N10" s="20">
        <f t="shared" si="4"/>
        <v>0.28223762397063618</v>
      </c>
      <c r="O10" s="21">
        <f t="shared" si="2"/>
        <v>15129</v>
      </c>
      <c r="P10" s="20">
        <f t="shared" si="5"/>
        <v>0.12409058473248633</v>
      </c>
      <c r="Q10" s="27" t="s">
        <v>69</v>
      </c>
      <c r="R10" s="26" t="s">
        <v>68</v>
      </c>
      <c r="S10" s="30" t="s">
        <v>95</v>
      </c>
    </row>
    <row r="11" spans="1:19" ht="76.5" x14ac:dyDescent="0.2">
      <c r="B11" s="25">
        <v>4</v>
      </c>
      <c r="C11" s="24" t="s">
        <v>56</v>
      </c>
      <c r="D11" s="24" t="s">
        <v>67</v>
      </c>
      <c r="E11" s="24" t="s">
        <v>66</v>
      </c>
      <c r="F11" s="23">
        <v>0</v>
      </c>
      <c r="G11" s="23">
        <v>26099</v>
      </c>
      <c r="H11" s="23">
        <v>38173</v>
      </c>
      <c r="I11" s="23">
        <v>498505</v>
      </c>
      <c r="J11" s="23">
        <v>431482</v>
      </c>
      <c r="K11" s="22">
        <f t="shared" si="0"/>
        <v>12074</v>
      </c>
      <c r="L11" s="20">
        <f t="shared" si="3"/>
        <v>0.46262308900724164</v>
      </c>
      <c r="M11" s="21">
        <f t="shared" si="1"/>
        <v>460332</v>
      </c>
      <c r="N11" s="20">
        <f t="shared" si="4"/>
        <v>12.05909936342441</v>
      </c>
      <c r="O11" s="21">
        <f t="shared" si="2"/>
        <v>-67023</v>
      </c>
      <c r="P11" s="20">
        <f t="shared" si="5"/>
        <v>-0.13444799951856048</v>
      </c>
      <c r="Q11" s="27" t="s">
        <v>65</v>
      </c>
      <c r="R11" s="26" t="s">
        <v>106</v>
      </c>
      <c r="S11" s="30" t="s">
        <v>96</v>
      </c>
    </row>
    <row r="12" spans="1:19" ht="63.75" x14ac:dyDescent="0.2">
      <c r="B12" s="25">
        <v>4</v>
      </c>
      <c r="C12" s="24" t="s">
        <v>56</v>
      </c>
      <c r="D12" s="24" t="s">
        <v>64</v>
      </c>
      <c r="E12" s="24" t="s">
        <v>63</v>
      </c>
      <c r="F12" s="23">
        <v>575253</v>
      </c>
      <c r="G12" s="23">
        <v>521987</v>
      </c>
      <c r="H12" s="23">
        <v>566414</v>
      </c>
      <c r="I12" s="23">
        <v>243505</v>
      </c>
      <c r="J12" s="23">
        <v>238282</v>
      </c>
      <c r="K12" s="22">
        <f t="shared" si="0"/>
        <v>44427</v>
      </c>
      <c r="L12" s="20">
        <f t="shared" si="3"/>
        <v>8.5111315032749851E-2</v>
      </c>
      <c r="M12" s="21">
        <f t="shared" si="1"/>
        <v>-322909</v>
      </c>
      <c r="N12" s="20">
        <f t="shared" si="4"/>
        <v>-0.57009360644334361</v>
      </c>
      <c r="O12" s="21">
        <f t="shared" si="2"/>
        <v>-5223</v>
      </c>
      <c r="P12" s="20">
        <f t="shared" si="5"/>
        <v>-2.144925155540954E-2</v>
      </c>
      <c r="Q12" s="27" t="s">
        <v>62</v>
      </c>
      <c r="R12" s="26" t="s">
        <v>107</v>
      </c>
      <c r="S12" s="30" t="s">
        <v>108</v>
      </c>
    </row>
    <row r="13" spans="1:19" ht="76.5" x14ac:dyDescent="0.2">
      <c r="B13" s="25">
        <v>4</v>
      </c>
      <c r="C13" s="24" t="s">
        <v>56</v>
      </c>
      <c r="D13" s="24" t="s">
        <v>61</v>
      </c>
      <c r="E13" s="24" t="s">
        <v>60</v>
      </c>
      <c r="F13" s="23">
        <v>215410</v>
      </c>
      <c r="G13" s="23">
        <v>108517</v>
      </c>
      <c r="H13" s="23">
        <v>466624</v>
      </c>
      <c r="I13" s="23">
        <v>653277</v>
      </c>
      <c r="J13" s="23">
        <v>397889</v>
      </c>
      <c r="K13" s="22">
        <f t="shared" si="0"/>
        <v>358107</v>
      </c>
      <c r="L13" s="20">
        <f t="shared" si="3"/>
        <v>3.3000082936314126</v>
      </c>
      <c r="M13" s="21">
        <f t="shared" si="1"/>
        <v>186653</v>
      </c>
      <c r="N13" s="20">
        <f t="shared" si="4"/>
        <v>0.40000728638046906</v>
      </c>
      <c r="O13" s="21">
        <f t="shared" si="2"/>
        <v>-255388</v>
      </c>
      <c r="P13" s="20">
        <f t="shared" si="5"/>
        <v>-0.39093370805952143</v>
      </c>
      <c r="Q13" s="27" t="s">
        <v>59</v>
      </c>
      <c r="R13" s="26" t="s">
        <v>109</v>
      </c>
      <c r="S13" s="30" t="s">
        <v>97</v>
      </c>
    </row>
    <row r="14" spans="1:19" x14ac:dyDescent="0.2">
      <c r="B14" s="25">
        <v>4</v>
      </c>
      <c r="C14" s="24" t="s">
        <v>56</v>
      </c>
      <c r="D14" s="24" t="s">
        <v>58</v>
      </c>
      <c r="E14" s="24" t="s">
        <v>57</v>
      </c>
      <c r="F14" s="23">
        <v>79469</v>
      </c>
      <c r="G14" s="23">
        <v>81148</v>
      </c>
      <c r="H14" s="23">
        <v>66806</v>
      </c>
      <c r="I14" s="23">
        <v>87242</v>
      </c>
      <c r="J14" s="23">
        <v>89249</v>
      </c>
      <c r="K14" s="22">
        <f t="shared" si="0"/>
        <v>-14342</v>
      </c>
      <c r="L14" s="20">
        <f t="shared" si="3"/>
        <v>-0.17673879824518166</v>
      </c>
      <c r="M14" s="21">
        <f t="shared" si="1"/>
        <v>20436</v>
      </c>
      <c r="N14" s="20">
        <f t="shared" si="4"/>
        <v>0.30590066760470619</v>
      </c>
      <c r="O14" s="21">
        <f t="shared" si="2"/>
        <v>2007</v>
      </c>
      <c r="P14" s="20">
        <f t="shared" si="5"/>
        <v>2.3004974668164417E-2</v>
      </c>
      <c r="Q14" s="19" t="s">
        <v>41</v>
      </c>
      <c r="R14" s="18"/>
      <c r="S14" s="12"/>
    </row>
    <row r="15" spans="1:19" x14ac:dyDescent="0.2">
      <c r="B15" s="25">
        <v>4</v>
      </c>
      <c r="C15" s="24" t="s">
        <v>56</v>
      </c>
      <c r="D15" s="24" t="s">
        <v>55</v>
      </c>
      <c r="E15" s="24" t="s">
        <v>54</v>
      </c>
      <c r="F15" s="23">
        <v>30206</v>
      </c>
      <c r="G15" s="23">
        <v>28415</v>
      </c>
      <c r="H15" s="23">
        <v>42757</v>
      </c>
      <c r="I15" s="23">
        <v>20368</v>
      </c>
      <c r="J15" s="23">
        <v>16371</v>
      </c>
      <c r="K15" s="22">
        <f t="shared" si="0"/>
        <v>14342</v>
      </c>
      <c r="L15" s="20">
        <f t="shared" si="3"/>
        <v>0.5047334154495865</v>
      </c>
      <c r="M15" s="21">
        <f t="shared" si="1"/>
        <v>-22389</v>
      </c>
      <c r="N15" s="20">
        <f t="shared" si="4"/>
        <v>-0.52363355707837311</v>
      </c>
      <c r="O15" s="21">
        <f t="shared" si="2"/>
        <v>-3997</v>
      </c>
      <c r="P15" s="20">
        <f t="shared" si="5"/>
        <v>-0.19623919874312648</v>
      </c>
      <c r="Q15" s="19" t="s">
        <v>41</v>
      </c>
      <c r="R15" s="18"/>
      <c r="S15" s="12"/>
    </row>
  </sheetData>
  <mergeCells count="19">
    <mergeCell ref="M6:N6"/>
    <mergeCell ref="O6:P6"/>
    <mergeCell ref="Q6:Q7"/>
    <mergeCell ref="B1:J1"/>
    <mergeCell ref="B2:J2"/>
    <mergeCell ref="B3:J3"/>
    <mergeCell ref="B4:J4"/>
    <mergeCell ref="S6:S7"/>
    <mergeCell ref="R6:R7"/>
    <mergeCell ref="B6:B7"/>
    <mergeCell ref="C6:C7"/>
    <mergeCell ref="D6:D7"/>
    <mergeCell ref="E6:E7"/>
    <mergeCell ref="F6:F7"/>
    <mergeCell ref="G6:G7"/>
    <mergeCell ref="H6:H7"/>
    <mergeCell ref="I6:I7"/>
    <mergeCell ref="J6:J7"/>
    <mergeCell ref="K6:L6"/>
  </mergeCells>
  <pageMargins left="0.7" right="0.7" top="0.75" bottom="0.75" header="0.3" footer="0.3"/>
  <pageSetup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Revenue &amp; Expenditure Trend</vt:lpstr>
      <vt:lpstr>Expenditure Object Trend</vt:lpstr>
      <vt:lpstr>TMB1301097624</vt:lpstr>
      <vt:lpstr>TMB1893847888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SAO</cp:lastModifiedBy>
  <dcterms:created xsi:type="dcterms:W3CDTF">2021-02-22T17:09:23Z</dcterms:created>
  <dcterms:modified xsi:type="dcterms:W3CDTF">2021-05-21T23:22:12Z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